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08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<sst xmlns="http://schemas.openxmlformats.org/spreadsheetml/2006/main" count="110" uniqueCount="77">
  <si>
    <t>Player</t>
  </si>
  <si>
    <t>GP</t>
  </si>
  <si>
    <t>AB</t>
  </si>
  <si>
    <t>R</t>
  </si>
  <si>
    <t>H</t>
  </si>
  <si>
    <t>RBI</t>
  </si>
  <si>
    <t>2B</t>
  </si>
  <si>
    <t>3B</t>
  </si>
  <si>
    <t>HR</t>
  </si>
  <si>
    <t>BB</t>
  </si>
  <si>
    <t>K</t>
  </si>
  <si>
    <t>HBP</t>
  </si>
  <si>
    <t>E</t>
  </si>
  <si>
    <t>SB</t>
  </si>
  <si>
    <t>CS</t>
  </si>
  <si>
    <t>SAC B</t>
  </si>
  <si>
    <t>SAC F</t>
  </si>
  <si>
    <t>DP</t>
  </si>
  <si>
    <t>AVG</t>
  </si>
  <si>
    <t>OBP</t>
  </si>
  <si>
    <t>SLG</t>
  </si>
  <si>
    <t>Pitchers</t>
  </si>
  <si>
    <t xml:space="preserve"> </t>
  </si>
  <si>
    <t>TOTALS</t>
  </si>
  <si>
    <t>GA</t>
  </si>
  <si>
    <t>GS</t>
  </si>
  <si>
    <t>IP</t>
  </si>
  <si>
    <t>ER</t>
  </si>
  <si>
    <t>W</t>
  </si>
  <si>
    <t>L</t>
  </si>
  <si>
    <t>S</t>
  </si>
  <si>
    <t>CG</t>
  </si>
  <si>
    <t>SO</t>
  </si>
  <si>
    <t>HB</t>
  </si>
  <si>
    <t>ERA</t>
  </si>
  <si>
    <t>WHIP</t>
  </si>
  <si>
    <t>Rizzo, Anthony</t>
  </si>
  <si>
    <t>Harper, Bryce</t>
  </si>
  <si>
    <t>Greinke, Zack</t>
  </si>
  <si>
    <t>Merrifield, Whit</t>
  </si>
  <si>
    <t>Nimmo, Brandon</t>
  </si>
  <si>
    <t>Turner, Trea</t>
  </si>
  <si>
    <t>Contreras, Wilson</t>
  </si>
  <si>
    <t>Bader, Harrison</t>
  </si>
  <si>
    <t>Canha, Mark</t>
  </si>
  <si>
    <t>Tucker, Kyle</t>
  </si>
  <si>
    <t>Devers, Rafael</t>
  </si>
  <si>
    <t>Flores, Wilmer</t>
  </si>
  <si>
    <t>Guillorme, Luis</t>
  </si>
  <si>
    <t>Muncy, Max</t>
  </si>
  <si>
    <t>Yelich, Christian</t>
  </si>
  <si>
    <t>Cease, Dylan</t>
  </si>
  <si>
    <t>Javier, Cristian</t>
  </si>
  <si>
    <t>McCullers, Lance</t>
  </si>
  <si>
    <t>Wisler, Matt</t>
  </si>
  <si>
    <t>2022 Alaska Sale-Men</t>
  </si>
  <si>
    <t>Bohm, Alec</t>
  </si>
  <si>
    <t>Castro, Jason</t>
  </si>
  <si>
    <t>Diaz, Elias</t>
  </si>
  <si>
    <t>Diaz, Yandy</t>
  </si>
  <si>
    <t>Meyers, Jake</t>
  </si>
  <si>
    <t>Rojas, Miguel</t>
  </si>
  <si>
    <t>Ruf, Darin</t>
  </si>
  <si>
    <t>Chafin, Andrew</t>
  </si>
  <si>
    <t>Cimber, Adam</t>
  </si>
  <si>
    <t>Clase, Emmanuel</t>
  </si>
  <si>
    <t>Duffy, Danny</t>
  </si>
  <si>
    <t>Ellis, Chris</t>
  </si>
  <si>
    <t>Gallen, Zac</t>
  </si>
  <si>
    <t>Gibson, Kyle</t>
  </si>
  <si>
    <t>Megill, Tylor</t>
  </si>
  <si>
    <t>Rogers, Trevor</t>
  </si>
  <si>
    <t>Rogers, Tyler</t>
  </si>
  <si>
    <t>Sulser, Cole</t>
  </si>
  <si>
    <t>Suter, Brent</t>
  </si>
  <si>
    <t>Thompson, Ryan</t>
  </si>
  <si>
    <t>Warren, Art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</si>
</sst>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64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4" fontId="4" fillId="0" borderId="0" xfId="0" applyNumberFormat="1" applyFont="1" applyAlignment="1">
      <alignment horizontal="center"/>
    </xf>
    <xf numFmtId="12" fontId="3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2" fillId="0" borderId="0" xfId="0" applyFont="1" applyFill="1" applyBorder="1" applyAlignment="1">
      <alignment/>
    </xf>
    <xf numFmtId="0" fontId="42" fillId="0" borderId="0" xfId="0" applyFont="1" applyAlignment="1">
      <alignment/>
    </xf>
    <xf numFmtId="0" fontId="3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8" fillId="0" borderId="0" xfId="56" applyFill="1" applyAlignment="1">
      <alignment horizontal="center"/>
      <protection/>
    </xf>
    <xf numFmtId="49" fontId="3" fillId="0" borderId="0" xfId="56" applyNumberFormat="1" applyFont="1" applyFill="1" applyAlignment="1">
      <alignment horizontal="center"/>
      <protection/>
    </xf>
    <xf numFmtId="2" fontId="4" fillId="0" borderId="0" xfId="0" applyNumberFormat="1" applyFont="1" applyAlignment="1">
      <alignment horizontal="center"/>
    </xf>
    <xf numFmtId="0" fontId="40" fillId="0" borderId="0" xfId="0" applyFont="1" applyFill="1" applyAlignment="1">
      <alignment/>
    </xf>
    <xf numFmtId="12" fontId="0" fillId="0" borderId="0" xfId="0" applyNumberFormat="1" applyFill="1" applyAlignment="1">
      <alignment/>
    </xf>
    <xf numFmtId="0" fontId="42" fillId="0" borderId="0" xfId="0" applyFont="1" applyFill="1" applyAlignment="1">
      <alignment/>
    </xf>
    <xf numFmtId="0" fontId="2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 1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9.28125" style="1" bestFit="1" customWidth="1"/>
    <col min="2" max="2" width="6.140625" style="1" customWidth="1"/>
    <col min="3" max="3" width="7.140625" style="1" bestFit="1" customWidth="1"/>
    <col min="4" max="4" width="7.8515625" style="1" customWidth="1"/>
    <col min="5" max="6" width="7.140625" style="1" bestFit="1" customWidth="1"/>
    <col min="7" max="7" width="8.00390625" style="1" customWidth="1"/>
    <col min="8" max="8" width="7.140625" style="1" bestFit="1" customWidth="1"/>
    <col min="9" max="9" width="8.140625" style="1" customWidth="1"/>
    <col min="10" max="15" width="6.140625" style="1" customWidth="1"/>
    <col min="16" max="17" width="7.140625" style="1" bestFit="1" customWidth="1"/>
    <col min="18" max="18" width="8.140625" style="1" bestFit="1" customWidth="1"/>
    <col min="19" max="19" width="6.140625" style="1" customWidth="1"/>
    <col min="20" max="20" width="12.7109375" style="4" customWidth="1"/>
    <col min="21" max="22" width="12.7109375" style="1" customWidth="1"/>
    <col min="23" max="23" width="9.140625" style="1" customWidth="1"/>
    <col min="24" max="24" width="9.00390625" style="1" customWidth="1"/>
    <col min="25" max="16384" width="9.140625" style="1" customWidth="1"/>
  </cols>
  <sheetData>
    <row r="1" spans="2:20" ht="37.5" customHeight="1">
      <c r="B1" s="27" t="s">
        <v>55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"/>
      <c r="T1" s="2"/>
    </row>
    <row r="2" ht="13.5" customHeight="1">
      <c r="A2" s="3"/>
    </row>
    <row r="3" spans="1:22" s="6" customFormat="1" ht="25.5" customHeight="1">
      <c r="A3" s="5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6</v>
      </c>
      <c r="G3" s="3" t="s">
        <v>7</v>
      </c>
      <c r="H3" s="3" t="s">
        <v>8</v>
      </c>
      <c r="I3" s="3" t="s">
        <v>5</v>
      </c>
      <c r="J3" s="3" t="s">
        <v>9</v>
      </c>
      <c r="K3" s="3" t="s">
        <v>10</v>
      </c>
      <c r="L3" s="3" t="s">
        <v>11</v>
      </c>
      <c r="M3" s="3" t="s">
        <v>15</v>
      </c>
      <c r="N3" s="3" t="s">
        <v>17</v>
      </c>
      <c r="O3" s="3" t="s">
        <v>13</v>
      </c>
      <c r="P3" s="3" t="s">
        <v>14</v>
      </c>
      <c r="Q3" s="3" t="s">
        <v>12</v>
      </c>
      <c r="R3" s="3" t="s">
        <v>16</v>
      </c>
      <c r="T3" s="3" t="s">
        <v>18</v>
      </c>
      <c r="U3" s="3" t="s">
        <v>19</v>
      </c>
      <c r="V3" s="3" t="s">
        <v>20</v>
      </c>
    </row>
    <row r="4" spans="1:22" ht="19.5" customHeight="1">
      <c r="A4" s="17" t="s">
        <v>43</v>
      </c>
      <c r="B4" s="12">
        <v>83</v>
      </c>
      <c r="C4" s="12">
        <v>67</v>
      </c>
      <c r="D4" s="12">
        <v>11</v>
      </c>
      <c r="E4" s="12">
        <v>16</v>
      </c>
      <c r="F4" s="12">
        <v>2</v>
      </c>
      <c r="G4" s="12">
        <v>0</v>
      </c>
      <c r="H4" s="12">
        <v>6</v>
      </c>
      <c r="I4" s="12">
        <v>14</v>
      </c>
      <c r="J4" s="12">
        <v>5</v>
      </c>
      <c r="K4" s="12">
        <v>29</v>
      </c>
      <c r="L4" s="12">
        <v>0</v>
      </c>
      <c r="M4" s="12">
        <v>0</v>
      </c>
      <c r="N4" s="12">
        <v>0</v>
      </c>
      <c r="O4" s="12">
        <v>4</v>
      </c>
      <c r="P4" s="12">
        <v>1</v>
      </c>
      <c r="Q4" s="12">
        <v>2</v>
      </c>
      <c r="R4" s="12">
        <v>0</v>
      </c>
      <c r="T4" s="7">
        <f>+E5/C5</f>
        <v>0.5</v>
      </c>
      <c r="U4" s="7">
        <f>(J5+E5+L5)/(J5+C5+L5)</f>
        <v>0.5</v>
      </c>
      <c r="V4" s="7">
        <f>((E5-F5-G5-H5)+(F5*2)+(G5*3)+(H5*4))/C5</f>
        <v>0.5</v>
      </c>
    </row>
    <row r="5" spans="1:22" ht="19.5" customHeight="1">
      <c r="A5" s="19" t="s">
        <v>56</v>
      </c>
      <c r="B5" s="12">
        <v>2</v>
      </c>
      <c r="C5" s="12">
        <v>2</v>
      </c>
      <c r="D5" s="12">
        <v>1</v>
      </c>
      <c r="E5" s="12">
        <v>1</v>
      </c>
      <c r="F5" s="12">
        <v>0</v>
      </c>
      <c r="G5" s="12">
        <v>0</v>
      </c>
      <c r="H5" s="12">
        <v>0</v>
      </c>
      <c r="I5" s="12">
        <v>1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T5" s="7">
        <f>+E6/C6</f>
        <v>0.2558139534883721</v>
      </c>
      <c r="U5" s="7">
        <f>(J6+E6+L6)/(J6+C6+L6)</f>
        <v>0.39622641509433965</v>
      </c>
      <c r="V5" s="7">
        <f>((E6-F6-G6-H6)+(F6*2)+(G6*3)+(H6*4))/C6</f>
        <v>0.4883720930232558</v>
      </c>
    </row>
    <row r="6" spans="1:22" ht="19.5" customHeight="1">
      <c r="A6" s="17" t="s">
        <v>44</v>
      </c>
      <c r="B6" s="12">
        <v>33</v>
      </c>
      <c r="C6" s="12">
        <v>43</v>
      </c>
      <c r="D6" s="12">
        <v>6</v>
      </c>
      <c r="E6" s="12">
        <v>11</v>
      </c>
      <c r="F6" s="12">
        <v>2</v>
      </c>
      <c r="G6" s="12">
        <v>1</v>
      </c>
      <c r="H6" s="12">
        <v>2</v>
      </c>
      <c r="I6" s="12">
        <v>11</v>
      </c>
      <c r="J6" s="12">
        <v>8</v>
      </c>
      <c r="K6" s="12">
        <v>17</v>
      </c>
      <c r="L6" s="12">
        <v>2</v>
      </c>
      <c r="M6" s="12">
        <v>0</v>
      </c>
      <c r="N6" s="12">
        <v>1</v>
      </c>
      <c r="O6" s="12">
        <v>0</v>
      </c>
      <c r="P6" s="12">
        <v>0</v>
      </c>
      <c r="Q6" s="12">
        <v>0</v>
      </c>
      <c r="R6" s="12">
        <v>1</v>
      </c>
      <c r="T6" s="7">
        <f aca="true" t="shared" si="0" ref="T6:T29">+E6/C6</f>
        <v>0.2558139534883721</v>
      </c>
      <c r="U6" s="7">
        <f aca="true" t="shared" si="1" ref="U6:U29">(J6+E6+L6)/(J6+C6+L6)</f>
        <v>0.39622641509433965</v>
      </c>
      <c r="V6" s="7">
        <f aca="true" t="shared" si="2" ref="V6:V29">((E6-F6-G6-H6)+(F6*2)+(G6*3)+(H6*4))/C6</f>
        <v>0.4883720930232558</v>
      </c>
    </row>
    <row r="7" spans="1:22" ht="19.5" customHeight="1">
      <c r="A7" s="26" t="s">
        <v>57</v>
      </c>
      <c r="B7" s="12">
        <v>11</v>
      </c>
      <c r="C7" s="12">
        <v>30</v>
      </c>
      <c r="D7" s="12">
        <v>5</v>
      </c>
      <c r="E7" s="12">
        <v>6</v>
      </c>
      <c r="F7" s="12">
        <v>1</v>
      </c>
      <c r="G7" s="12">
        <v>0</v>
      </c>
      <c r="H7" s="12">
        <v>2</v>
      </c>
      <c r="I7" s="12">
        <v>3</v>
      </c>
      <c r="J7" s="12">
        <v>5</v>
      </c>
      <c r="K7" s="12">
        <v>9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2</v>
      </c>
      <c r="R7" s="12">
        <v>0</v>
      </c>
      <c r="T7" s="7">
        <f t="shared" si="0"/>
        <v>0.2</v>
      </c>
      <c r="U7" s="7">
        <f t="shared" si="1"/>
        <v>0.3142857142857143</v>
      </c>
      <c r="V7" s="7">
        <f t="shared" si="2"/>
        <v>0.43333333333333335</v>
      </c>
    </row>
    <row r="8" spans="1:22" ht="19.5" customHeight="1">
      <c r="A8" s="18" t="s">
        <v>42</v>
      </c>
      <c r="B8" s="12">
        <v>124</v>
      </c>
      <c r="C8" s="12">
        <v>383</v>
      </c>
      <c r="D8" s="12">
        <v>45</v>
      </c>
      <c r="E8" s="12">
        <v>75</v>
      </c>
      <c r="F8" s="12">
        <v>18</v>
      </c>
      <c r="G8" s="12">
        <v>0</v>
      </c>
      <c r="H8" s="12">
        <v>17</v>
      </c>
      <c r="I8" s="12">
        <v>51</v>
      </c>
      <c r="J8" s="12">
        <v>43</v>
      </c>
      <c r="K8" s="12">
        <v>131</v>
      </c>
      <c r="L8" s="12">
        <v>12</v>
      </c>
      <c r="M8" s="12">
        <v>0</v>
      </c>
      <c r="N8" s="12">
        <v>13</v>
      </c>
      <c r="O8" s="12">
        <v>0</v>
      </c>
      <c r="P8" s="12">
        <v>1</v>
      </c>
      <c r="Q8" s="12">
        <v>6</v>
      </c>
      <c r="R8" s="12">
        <v>0</v>
      </c>
      <c r="T8" s="7">
        <f t="shared" si="0"/>
        <v>0.195822454308094</v>
      </c>
      <c r="U8" s="7">
        <f t="shared" si="1"/>
        <v>0.2968036529680365</v>
      </c>
      <c r="V8" s="7">
        <f t="shared" si="2"/>
        <v>0.37597911227154046</v>
      </c>
    </row>
    <row r="9" spans="1:22" ht="19.5" customHeight="1">
      <c r="A9" s="17" t="s">
        <v>46</v>
      </c>
      <c r="B9" s="12">
        <v>136</v>
      </c>
      <c r="C9" s="12">
        <v>511</v>
      </c>
      <c r="D9" s="12">
        <v>79</v>
      </c>
      <c r="E9" s="12">
        <v>117</v>
      </c>
      <c r="F9" s="12">
        <v>18</v>
      </c>
      <c r="G9" s="12">
        <v>3</v>
      </c>
      <c r="H9" s="12">
        <v>36</v>
      </c>
      <c r="I9" s="12">
        <v>86</v>
      </c>
      <c r="J9" s="12">
        <v>44</v>
      </c>
      <c r="K9" s="12">
        <v>154</v>
      </c>
      <c r="L9" s="12">
        <v>4</v>
      </c>
      <c r="M9" s="12">
        <v>0</v>
      </c>
      <c r="N9" s="12">
        <v>20</v>
      </c>
      <c r="O9" s="12">
        <v>4</v>
      </c>
      <c r="P9" s="12">
        <v>1</v>
      </c>
      <c r="Q9" s="12">
        <v>0</v>
      </c>
      <c r="R9" s="12">
        <v>3</v>
      </c>
      <c r="T9" s="7">
        <f t="shared" si="0"/>
        <v>0.22896281800391388</v>
      </c>
      <c r="U9" s="7">
        <f t="shared" si="1"/>
        <v>0.295169946332737</v>
      </c>
      <c r="V9" s="7">
        <f t="shared" si="2"/>
        <v>0.487279843444227</v>
      </c>
    </row>
    <row r="10" spans="1:22" ht="19.5" customHeight="1">
      <c r="A10" s="17" t="s">
        <v>58</v>
      </c>
      <c r="B10" s="12">
        <v>54</v>
      </c>
      <c r="C10" s="12">
        <v>132</v>
      </c>
      <c r="D10" s="12">
        <v>17</v>
      </c>
      <c r="E10" s="12">
        <v>34</v>
      </c>
      <c r="F10" s="12">
        <v>12</v>
      </c>
      <c r="G10" s="12">
        <v>0</v>
      </c>
      <c r="H10" s="12">
        <v>6</v>
      </c>
      <c r="I10" s="12">
        <v>15</v>
      </c>
      <c r="J10" s="12">
        <v>14</v>
      </c>
      <c r="K10" s="12">
        <v>21</v>
      </c>
      <c r="L10" s="12">
        <v>0</v>
      </c>
      <c r="M10" s="12">
        <v>0</v>
      </c>
      <c r="N10" s="12">
        <v>4</v>
      </c>
      <c r="O10" s="12">
        <v>0</v>
      </c>
      <c r="P10" s="12">
        <v>0</v>
      </c>
      <c r="Q10" s="12">
        <v>1</v>
      </c>
      <c r="R10" s="12">
        <v>1</v>
      </c>
      <c r="T10" s="7">
        <f t="shared" si="0"/>
        <v>0.25757575757575757</v>
      </c>
      <c r="U10" s="7">
        <f t="shared" si="1"/>
        <v>0.3287671232876712</v>
      </c>
      <c r="V10" s="7">
        <f t="shared" si="2"/>
        <v>0.48484848484848486</v>
      </c>
    </row>
    <row r="11" spans="1:22" ht="19.5" customHeight="1">
      <c r="A11" s="17" t="s">
        <v>59</v>
      </c>
      <c r="B11" s="12">
        <v>143</v>
      </c>
      <c r="C11" s="12">
        <v>441</v>
      </c>
      <c r="D11" s="12">
        <v>39</v>
      </c>
      <c r="E11" s="12">
        <v>81</v>
      </c>
      <c r="F11" s="12">
        <v>8</v>
      </c>
      <c r="G11" s="12">
        <v>0</v>
      </c>
      <c r="H11" s="12">
        <v>10</v>
      </c>
      <c r="I11" s="12">
        <v>33</v>
      </c>
      <c r="J11" s="12">
        <v>63</v>
      </c>
      <c r="K11" s="12">
        <v>94</v>
      </c>
      <c r="L11" s="12">
        <v>1</v>
      </c>
      <c r="M11" s="12">
        <v>0</v>
      </c>
      <c r="N11" s="12">
        <v>7</v>
      </c>
      <c r="O11" s="12">
        <v>0</v>
      </c>
      <c r="P11" s="12">
        <v>0</v>
      </c>
      <c r="Q11" s="12">
        <v>7</v>
      </c>
      <c r="R11" s="12">
        <v>0</v>
      </c>
      <c r="T11" s="7">
        <f t="shared" si="0"/>
        <v>0.1836734693877551</v>
      </c>
      <c r="U11" s="7">
        <f t="shared" si="1"/>
        <v>0.2871287128712871</v>
      </c>
      <c r="V11" s="7">
        <f t="shared" si="2"/>
        <v>0.2698412698412698</v>
      </c>
    </row>
    <row r="12" spans="1:22" ht="19.5" customHeight="1">
      <c r="A12" s="17" t="s">
        <v>47</v>
      </c>
      <c r="B12" s="12">
        <v>7</v>
      </c>
      <c r="C12" s="12">
        <v>10</v>
      </c>
      <c r="D12" s="12">
        <v>0</v>
      </c>
      <c r="E12" s="12">
        <v>3</v>
      </c>
      <c r="F12" s="12">
        <v>0</v>
      </c>
      <c r="G12" s="12">
        <v>0</v>
      </c>
      <c r="H12" s="12">
        <v>0</v>
      </c>
      <c r="I12" s="12">
        <v>1</v>
      </c>
      <c r="J12" s="12">
        <v>0</v>
      </c>
      <c r="K12" s="12">
        <v>2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T12" s="7">
        <f t="shared" si="0"/>
        <v>0.3</v>
      </c>
      <c r="U12" s="7">
        <f t="shared" si="1"/>
        <v>0.3</v>
      </c>
      <c r="V12" s="7">
        <f t="shared" si="2"/>
        <v>0.3</v>
      </c>
    </row>
    <row r="13" spans="1:22" ht="19.5" customHeight="1">
      <c r="A13" s="17" t="s">
        <v>48</v>
      </c>
      <c r="B13" s="12">
        <v>1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T13" s="7" t="e">
        <f t="shared" si="0"/>
        <v>#DIV/0!</v>
      </c>
      <c r="U13" s="7" t="e">
        <f t="shared" si="1"/>
        <v>#DIV/0!</v>
      </c>
      <c r="V13" s="7" t="e">
        <f t="shared" si="2"/>
        <v>#DIV/0!</v>
      </c>
    </row>
    <row r="14" spans="1:22" ht="19.5" customHeight="1">
      <c r="A14" s="17" t="s">
        <v>37</v>
      </c>
      <c r="B14" s="12">
        <v>157</v>
      </c>
      <c r="C14" s="12">
        <v>534</v>
      </c>
      <c r="D14" s="12">
        <v>91</v>
      </c>
      <c r="E14" s="12">
        <v>142</v>
      </c>
      <c r="F14" s="12">
        <v>44</v>
      </c>
      <c r="G14" s="12">
        <v>0</v>
      </c>
      <c r="H14" s="12">
        <v>38</v>
      </c>
      <c r="I14" s="12">
        <v>96</v>
      </c>
      <c r="J14" s="12">
        <v>109</v>
      </c>
      <c r="K14" s="12">
        <v>161</v>
      </c>
      <c r="L14" s="12">
        <v>6</v>
      </c>
      <c r="M14" s="12">
        <v>0</v>
      </c>
      <c r="N14" s="12">
        <v>10</v>
      </c>
      <c r="O14" s="12">
        <v>7</v>
      </c>
      <c r="P14" s="12">
        <v>2</v>
      </c>
      <c r="Q14" s="12">
        <v>1</v>
      </c>
      <c r="R14" s="12">
        <v>2</v>
      </c>
      <c r="T14" s="7">
        <f t="shared" si="0"/>
        <v>0.26591760299625467</v>
      </c>
      <c r="U14" s="7">
        <f t="shared" si="1"/>
        <v>0.39599383667180277</v>
      </c>
      <c r="V14" s="7">
        <f t="shared" si="2"/>
        <v>0.5617977528089888</v>
      </c>
    </row>
    <row r="15" spans="1:22" ht="19.5" customHeight="1">
      <c r="A15" s="19" t="s">
        <v>39</v>
      </c>
      <c r="B15" s="12">
        <v>136</v>
      </c>
      <c r="C15" s="12">
        <v>447</v>
      </c>
      <c r="D15" s="12">
        <v>48</v>
      </c>
      <c r="E15" s="12">
        <v>101</v>
      </c>
      <c r="F15" s="12">
        <v>20</v>
      </c>
      <c r="G15" s="12">
        <v>2</v>
      </c>
      <c r="H15" s="12">
        <v>10</v>
      </c>
      <c r="I15" s="12">
        <v>38</v>
      </c>
      <c r="J15" s="12">
        <v>28</v>
      </c>
      <c r="K15" s="12">
        <v>91</v>
      </c>
      <c r="L15" s="12">
        <v>3</v>
      </c>
      <c r="M15" s="12">
        <v>0</v>
      </c>
      <c r="N15" s="12">
        <v>18</v>
      </c>
      <c r="O15" s="12">
        <v>21</v>
      </c>
      <c r="P15" s="12">
        <v>4</v>
      </c>
      <c r="Q15" s="12">
        <v>8</v>
      </c>
      <c r="R15" s="12">
        <v>1</v>
      </c>
      <c r="T15" s="7">
        <f t="shared" si="0"/>
        <v>0.22595078299776286</v>
      </c>
      <c r="U15" s="7">
        <f t="shared" si="1"/>
        <v>0.27615062761506276</v>
      </c>
      <c r="V15" s="7">
        <f t="shared" si="2"/>
        <v>0.34675615212527966</v>
      </c>
    </row>
    <row r="16" spans="1:22" ht="19.5" customHeight="1">
      <c r="A16" s="17" t="s">
        <v>60</v>
      </c>
      <c r="B16" s="12">
        <v>7</v>
      </c>
      <c r="C16" s="12">
        <v>18</v>
      </c>
      <c r="D16" s="12">
        <v>2</v>
      </c>
      <c r="E16" s="12">
        <v>4</v>
      </c>
      <c r="F16" s="12">
        <v>1</v>
      </c>
      <c r="G16" s="12">
        <v>0</v>
      </c>
      <c r="H16" s="12">
        <v>0</v>
      </c>
      <c r="I16" s="12">
        <v>1</v>
      </c>
      <c r="J16" s="12">
        <v>0</v>
      </c>
      <c r="K16" s="12">
        <v>11</v>
      </c>
      <c r="L16" s="12">
        <v>1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T16" s="7">
        <f t="shared" si="0"/>
        <v>0.2222222222222222</v>
      </c>
      <c r="U16" s="7">
        <f t="shared" si="1"/>
        <v>0.2631578947368421</v>
      </c>
      <c r="V16" s="7">
        <f t="shared" si="2"/>
        <v>0.2777777777777778</v>
      </c>
    </row>
    <row r="17" spans="1:22" ht="19.5" customHeight="1">
      <c r="A17" s="17" t="s">
        <v>49</v>
      </c>
      <c r="B17" s="12">
        <v>149</v>
      </c>
      <c r="C17" s="12">
        <v>508</v>
      </c>
      <c r="D17" s="12">
        <v>77</v>
      </c>
      <c r="E17" s="12">
        <v>108</v>
      </c>
      <c r="F17" s="12">
        <v>17</v>
      </c>
      <c r="G17" s="12">
        <v>3</v>
      </c>
      <c r="H17" s="12">
        <v>41</v>
      </c>
      <c r="I17" s="12">
        <v>118</v>
      </c>
      <c r="J17" s="12">
        <v>70</v>
      </c>
      <c r="K17" s="12">
        <v>151</v>
      </c>
      <c r="L17" s="12">
        <v>20</v>
      </c>
      <c r="M17" s="12">
        <v>0</v>
      </c>
      <c r="N17" s="12">
        <v>11</v>
      </c>
      <c r="O17" s="12">
        <v>2</v>
      </c>
      <c r="P17" s="12">
        <v>1</v>
      </c>
      <c r="Q17" s="12">
        <v>4</v>
      </c>
      <c r="R17" s="12">
        <v>3</v>
      </c>
      <c r="T17" s="7">
        <f t="shared" si="0"/>
        <v>0.2125984251968504</v>
      </c>
      <c r="U17" s="7">
        <f t="shared" si="1"/>
        <v>0.3311036789297659</v>
      </c>
      <c r="V17" s="7">
        <f t="shared" si="2"/>
        <v>0.5</v>
      </c>
    </row>
    <row r="18" spans="1:22" ht="19.5" customHeight="1">
      <c r="A18" s="20" t="s">
        <v>40</v>
      </c>
      <c r="B18" s="12">
        <v>117</v>
      </c>
      <c r="C18" s="12">
        <v>359</v>
      </c>
      <c r="D18" s="12">
        <v>74</v>
      </c>
      <c r="E18" s="12">
        <v>118</v>
      </c>
      <c r="F18" s="12">
        <v>26</v>
      </c>
      <c r="G18" s="12">
        <v>2</v>
      </c>
      <c r="H18" s="12">
        <v>18</v>
      </c>
      <c r="I18" s="12">
        <v>50</v>
      </c>
      <c r="J18" s="12">
        <v>40</v>
      </c>
      <c r="K18" s="12">
        <v>82</v>
      </c>
      <c r="L18" s="12">
        <v>6</v>
      </c>
      <c r="M18" s="12">
        <v>0</v>
      </c>
      <c r="N18" s="12">
        <v>2</v>
      </c>
      <c r="O18" s="12">
        <v>5</v>
      </c>
      <c r="P18" s="12">
        <v>3</v>
      </c>
      <c r="Q18" s="12">
        <v>0</v>
      </c>
      <c r="R18" s="12">
        <v>3</v>
      </c>
      <c r="T18" s="7">
        <f t="shared" si="0"/>
        <v>0.3286908077994429</v>
      </c>
      <c r="U18" s="7">
        <f t="shared" si="1"/>
        <v>0.4049382716049383</v>
      </c>
      <c r="V18" s="7">
        <f t="shared" si="2"/>
        <v>0.5626740947075209</v>
      </c>
    </row>
    <row r="19" spans="1:22" ht="19.5" customHeight="1">
      <c r="A19" s="17" t="s">
        <v>36</v>
      </c>
      <c r="B19" s="12">
        <v>62</v>
      </c>
      <c r="C19" s="12">
        <v>179</v>
      </c>
      <c r="D19" s="12">
        <v>29</v>
      </c>
      <c r="E19" s="12">
        <v>46</v>
      </c>
      <c r="F19" s="12">
        <v>5</v>
      </c>
      <c r="G19" s="12">
        <v>1</v>
      </c>
      <c r="H19" s="12">
        <v>16</v>
      </c>
      <c r="I19" s="12">
        <v>34</v>
      </c>
      <c r="J19" s="12">
        <v>18</v>
      </c>
      <c r="K19" s="12">
        <v>38</v>
      </c>
      <c r="L19" s="12">
        <v>9</v>
      </c>
      <c r="M19" s="12">
        <v>0</v>
      </c>
      <c r="N19" s="12">
        <v>5</v>
      </c>
      <c r="O19" s="12">
        <v>1</v>
      </c>
      <c r="P19" s="12">
        <v>0</v>
      </c>
      <c r="Q19" s="12">
        <v>2</v>
      </c>
      <c r="R19" s="12">
        <v>0</v>
      </c>
      <c r="T19" s="7">
        <f t="shared" si="0"/>
        <v>0.2569832402234637</v>
      </c>
      <c r="U19" s="7">
        <f t="shared" si="1"/>
        <v>0.35436893203883496</v>
      </c>
      <c r="V19" s="7">
        <f t="shared" si="2"/>
        <v>0.5642458100558659</v>
      </c>
    </row>
    <row r="20" spans="1:22" ht="19.5" customHeight="1">
      <c r="A20" s="17" t="s">
        <v>61</v>
      </c>
      <c r="B20" s="12">
        <v>65</v>
      </c>
      <c r="C20" s="12">
        <v>179</v>
      </c>
      <c r="D20" s="12">
        <v>33</v>
      </c>
      <c r="E20" s="12">
        <v>41</v>
      </c>
      <c r="F20" s="12">
        <v>14</v>
      </c>
      <c r="G20" s="12">
        <v>0</v>
      </c>
      <c r="H20" s="12">
        <v>4</v>
      </c>
      <c r="I20" s="12">
        <v>14</v>
      </c>
      <c r="J20" s="12">
        <v>14</v>
      </c>
      <c r="K20" s="12">
        <v>27</v>
      </c>
      <c r="L20" s="12">
        <v>3</v>
      </c>
      <c r="M20" s="12">
        <v>0</v>
      </c>
      <c r="N20" s="12">
        <v>1</v>
      </c>
      <c r="O20" s="12">
        <v>3</v>
      </c>
      <c r="P20" s="12">
        <v>0</v>
      </c>
      <c r="Q20" s="12">
        <v>4</v>
      </c>
      <c r="R20" s="12">
        <v>1</v>
      </c>
      <c r="T20" s="7">
        <f t="shared" si="0"/>
        <v>0.22905027932960895</v>
      </c>
      <c r="U20" s="7">
        <f t="shared" si="1"/>
        <v>0.29591836734693877</v>
      </c>
      <c r="V20" s="7">
        <f t="shared" si="2"/>
        <v>0.3743016759776536</v>
      </c>
    </row>
    <row r="21" spans="1:22" ht="19.5" customHeight="1">
      <c r="A21" s="17" t="s">
        <v>62</v>
      </c>
      <c r="B21" s="12">
        <v>59</v>
      </c>
      <c r="C21" s="12">
        <v>154</v>
      </c>
      <c r="D21" s="12">
        <v>29</v>
      </c>
      <c r="E21" s="12">
        <v>39</v>
      </c>
      <c r="F21" s="12">
        <v>4</v>
      </c>
      <c r="G21" s="12">
        <v>1</v>
      </c>
      <c r="H21" s="12">
        <v>13</v>
      </c>
      <c r="I21" s="12">
        <v>32</v>
      </c>
      <c r="J21" s="12">
        <v>29</v>
      </c>
      <c r="K21" s="12">
        <v>54</v>
      </c>
      <c r="L21" s="12">
        <v>3</v>
      </c>
      <c r="M21" s="12">
        <v>0</v>
      </c>
      <c r="N21" s="12">
        <v>7</v>
      </c>
      <c r="O21" s="12">
        <v>0</v>
      </c>
      <c r="P21" s="12">
        <v>0</v>
      </c>
      <c r="Q21" s="12">
        <v>0</v>
      </c>
      <c r="R21" s="12">
        <v>0</v>
      </c>
      <c r="T21" s="7">
        <f t="shared" si="0"/>
        <v>0.2532467532467532</v>
      </c>
      <c r="U21" s="7">
        <f t="shared" si="1"/>
        <v>0.3817204301075269</v>
      </c>
      <c r="V21" s="7">
        <f t="shared" si="2"/>
        <v>0.5454545454545454</v>
      </c>
    </row>
    <row r="22" spans="1:22" ht="19.5" customHeight="1">
      <c r="A22" s="17" t="s">
        <v>45</v>
      </c>
      <c r="B22" s="12">
        <v>161</v>
      </c>
      <c r="C22" s="12">
        <v>553</v>
      </c>
      <c r="D22" s="12">
        <v>78</v>
      </c>
      <c r="E22" s="12">
        <v>131</v>
      </c>
      <c r="F22" s="12">
        <v>32</v>
      </c>
      <c r="G22" s="12">
        <v>1</v>
      </c>
      <c r="H22" s="12">
        <v>30</v>
      </c>
      <c r="I22" s="12">
        <v>65</v>
      </c>
      <c r="J22" s="12">
        <v>50</v>
      </c>
      <c r="K22" s="12">
        <v>124</v>
      </c>
      <c r="L22" s="12">
        <v>0</v>
      </c>
      <c r="M22" s="12">
        <v>0</v>
      </c>
      <c r="N22" s="12">
        <v>17</v>
      </c>
      <c r="O22" s="12">
        <v>3</v>
      </c>
      <c r="P22" s="12">
        <v>3</v>
      </c>
      <c r="Q22" s="12">
        <v>2</v>
      </c>
      <c r="R22" s="12">
        <v>3</v>
      </c>
      <c r="T22" s="7">
        <f t="shared" si="0"/>
        <v>0.23688969258589512</v>
      </c>
      <c r="U22" s="7">
        <f t="shared" si="1"/>
        <v>0.30016583747927034</v>
      </c>
      <c r="V22" s="7">
        <f t="shared" si="2"/>
        <v>0.46112115732368897</v>
      </c>
    </row>
    <row r="23" spans="1:22" ht="19.5" customHeight="1">
      <c r="A23" s="17" t="s">
        <v>41</v>
      </c>
      <c r="B23" s="12">
        <v>163</v>
      </c>
      <c r="C23" s="12">
        <v>649</v>
      </c>
      <c r="D23" s="12">
        <v>107</v>
      </c>
      <c r="E23" s="12">
        <v>175</v>
      </c>
      <c r="F23" s="12">
        <v>26</v>
      </c>
      <c r="G23" s="12">
        <v>1</v>
      </c>
      <c r="H23" s="12">
        <v>27</v>
      </c>
      <c r="I23" s="12">
        <v>77</v>
      </c>
      <c r="J23" s="12">
        <v>56</v>
      </c>
      <c r="K23" s="12">
        <v>140</v>
      </c>
      <c r="L23" s="12">
        <v>8</v>
      </c>
      <c r="M23" s="12">
        <v>0</v>
      </c>
      <c r="N23" s="12">
        <v>6</v>
      </c>
      <c r="O23" s="12">
        <v>35</v>
      </c>
      <c r="P23" s="12">
        <v>6</v>
      </c>
      <c r="Q23" s="12">
        <v>18</v>
      </c>
      <c r="R23" s="12">
        <v>2</v>
      </c>
      <c r="T23" s="7">
        <f t="shared" si="0"/>
        <v>0.2696456086286595</v>
      </c>
      <c r="U23" s="7">
        <f t="shared" si="1"/>
        <v>0.33520336605890605</v>
      </c>
      <c r="V23" s="7">
        <f t="shared" si="2"/>
        <v>0.43759630200308164</v>
      </c>
    </row>
    <row r="24" spans="1:22" ht="18">
      <c r="A24" s="17" t="s">
        <v>50</v>
      </c>
      <c r="B24" s="12">
        <v>115</v>
      </c>
      <c r="C24" s="12">
        <v>247</v>
      </c>
      <c r="D24" s="12">
        <v>26</v>
      </c>
      <c r="E24" s="12">
        <v>44</v>
      </c>
      <c r="F24" s="12">
        <v>9</v>
      </c>
      <c r="G24" s="12">
        <v>2</v>
      </c>
      <c r="H24" s="12">
        <v>4</v>
      </c>
      <c r="I24" s="12">
        <v>22</v>
      </c>
      <c r="J24" s="12">
        <v>27</v>
      </c>
      <c r="K24" s="12">
        <v>86</v>
      </c>
      <c r="L24" s="12">
        <v>0</v>
      </c>
      <c r="M24" s="12">
        <v>0</v>
      </c>
      <c r="N24" s="12">
        <v>5</v>
      </c>
      <c r="O24" s="12">
        <v>0</v>
      </c>
      <c r="P24" s="12">
        <v>1</v>
      </c>
      <c r="Q24" s="12">
        <v>1</v>
      </c>
      <c r="R24" s="12">
        <v>1</v>
      </c>
      <c r="S24" s="3"/>
      <c r="T24" s="7">
        <f t="shared" si="0"/>
        <v>0.17813765182186234</v>
      </c>
      <c r="U24" s="7">
        <f t="shared" si="1"/>
        <v>0.2591240875912409</v>
      </c>
      <c r="V24" s="7">
        <f t="shared" si="2"/>
        <v>0.2793522267206478</v>
      </c>
    </row>
    <row r="25" spans="1:22" ht="18">
      <c r="A25" s="18"/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T25" s="7" t="e">
        <f t="shared" si="0"/>
        <v>#DIV/0!</v>
      </c>
      <c r="U25" s="7" t="e">
        <f t="shared" si="1"/>
        <v>#DIV/0!</v>
      </c>
      <c r="V25" s="7" t="e">
        <f t="shared" si="2"/>
        <v>#DIV/0!</v>
      </c>
    </row>
    <row r="26" spans="1:22" s="3" customFormat="1" ht="18">
      <c r="A26" s="18"/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"/>
      <c r="T26" s="7" t="e">
        <f t="shared" si="0"/>
        <v>#DIV/0!</v>
      </c>
      <c r="U26" s="7" t="e">
        <f t="shared" si="1"/>
        <v>#DIV/0!</v>
      </c>
      <c r="V26" s="7" t="e">
        <f t="shared" si="2"/>
        <v>#DIV/0!</v>
      </c>
    </row>
    <row r="27" spans="1:22" s="3" customFormat="1" ht="18">
      <c r="A27" s="17"/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T27" s="7" t="e">
        <f t="shared" si="0"/>
        <v>#DIV/0!</v>
      </c>
      <c r="U27" s="7" t="e">
        <f t="shared" si="1"/>
        <v>#DIV/0!</v>
      </c>
      <c r="V27" s="7" t="e">
        <f t="shared" si="2"/>
        <v>#DIV/0!</v>
      </c>
    </row>
    <row r="28" spans="1:22" s="12" customFormat="1" ht="21" customHeight="1">
      <c r="A28" s="17"/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T28" s="7" t="e">
        <f t="shared" si="0"/>
        <v>#DIV/0!</v>
      </c>
      <c r="U28" s="7" t="e">
        <f t="shared" si="1"/>
        <v>#DIV/0!</v>
      </c>
      <c r="V28" s="7" t="e">
        <f t="shared" si="2"/>
        <v>#DIV/0!</v>
      </c>
    </row>
    <row r="29" spans="1:22" ht="18" customHeight="1">
      <c r="A29" s="6" t="s">
        <v>21</v>
      </c>
      <c r="B29" s="12">
        <v>163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5</v>
      </c>
      <c r="R29" s="12">
        <v>0</v>
      </c>
      <c r="T29" s="7" t="e">
        <f t="shared" si="0"/>
        <v>#DIV/0!</v>
      </c>
      <c r="U29" s="7" t="e">
        <f t="shared" si="1"/>
        <v>#DIV/0!</v>
      </c>
      <c r="V29" s="7" t="e">
        <f t="shared" si="2"/>
        <v>#DIV/0!</v>
      </c>
    </row>
    <row r="30" spans="1:22" ht="18" customHeight="1">
      <c r="A30" s="6" t="s">
        <v>22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U30" s="7"/>
      <c r="V30" s="24"/>
    </row>
    <row r="31" spans="1:22" ht="22.5" customHeight="1">
      <c r="A31" s="8" t="s">
        <v>23</v>
      </c>
      <c r="B31" s="3">
        <v>0</v>
      </c>
      <c r="C31" s="3">
        <f aca="true" t="shared" si="3" ref="C31:R31">+SUM(C5:C29)</f>
        <v>5379</v>
      </c>
      <c r="D31" s="3">
        <f t="shared" si="3"/>
        <v>786</v>
      </c>
      <c r="E31" s="3">
        <f t="shared" si="3"/>
        <v>1277</v>
      </c>
      <c r="F31" s="3">
        <f t="shared" si="3"/>
        <v>257</v>
      </c>
      <c r="G31" s="3">
        <f t="shared" si="3"/>
        <v>17</v>
      </c>
      <c r="H31" s="3">
        <f t="shared" si="3"/>
        <v>274</v>
      </c>
      <c r="I31" s="3">
        <f t="shared" si="3"/>
        <v>748</v>
      </c>
      <c r="J31" s="3">
        <f t="shared" si="3"/>
        <v>618</v>
      </c>
      <c r="K31" s="3">
        <f t="shared" si="3"/>
        <v>1393</v>
      </c>
      <c r="L31" s="3">
        <f t="shared" si="3"/>
        <v>78</v>
      </c>
      <c r="M31" s="3">
        <f t="shared" si="3"/>
        <v>0</v>
      </c>
      <c r="N31" s="3">
        <f t="shared" si="3"/>
        <v>127</v>
      </c>
      <c r="O31" s="3">
        <f t="shared" si="3"/>
        <v>81</v>
      </c>
      <c r="P31" s="3">
        <f t="shared" si="3"/>
        <v>22</v>
      </c>
      <c r="Q31" s="3">
        <f t="shared" si="3"/>
        <v>61</v>
      </c>
      <c r="R31" s="3">
        <f t="shared" si="3"/>
        <v>21</v>
      </c>
      <c r="T31" s="7">
        <f>+E31/C31</f>
        <v>0.23740472206729876</v>
      </c>
      <c r="U31" s="7">
        <f>(J31+E31+L31)/(J31+C31+L31)</f>
        <v>0.32477366255144036</v>
      </c>
      <c r="V31" s="7">
        <f>((E31-F31-G31-H31)+(F31*2)+(G31*3)+(H31*4))/C31</f>
        <v>0.44432050567019893</v>
      </c>
    </row>
    <row r="32" spans="1:22" ht="18" customHeight="1">
      <c r="A32" s="8" t="s">
        <v>22</v>
      </c>
      <c r="B32" s="3" t="s">
        <v>22</v>
      </c>
      <c r="C32" s="3" t="s">
        <v>22</v>
      </c>
      <c r="D32" s="3" t="s">
        <v>22</v>
      </c>
      <c r="E32" s="3" t="s">
        <v>22</v>
      </c>
      <c r="F32" s="3" t="s">
        <v>22</v>
      </c>
      <c r="G32" s="3" t="s">
        <v>22</v>
      </c>
      <c r="H32" s="3" t="s">
        <v>22</v>
      </c>
      <c r="I32" s="3" t="s">
        <v>22</v>
      </c>
      <c r="J32" s="3" t="s">
        <v>22</v>
      </c>
      <c r="K32" s="3" t="s">
        <v>22</v>
      </c>
      <c r="L32" s="3" t="s">
        <v>22</v>
      </c>
      <c r="M32" s="3" t="s">
        <v>22</v>
      </c>
      <c r="N32" s="3" t="s">
        <v>22</v>
      </c>
      <c r="O32" s="3" t="s">
        <v>22</v>
      </c>
      <c r="P32" s="3" t="s">
        <v>22</v>
      </c>
      <c r="Q32" s="3" t="s">
        <v>22</v>
      </c>
      <c r="R32" s="3" t="s">
        <v>22</v>
      </c>
      <c r="S32" s="3" t="s">
        <v>22</v>
      </c>
      <c r="T32" s="7" t="s">
        <v>22</v>
      </c>
      <c r="U32" s="7" t="s">
        <v>22</v>
      </c>
      <c r="V32" s="7" t="s">
        <v>22</v>
      </c>
    </row>
    <row r="33" spans="1:22" ht="18" customHeight="1">
      <c r="A33" s="9" t="s">
        <v>21</v>
      </c>
      <c r="B33" s="10" t="s">
        <v>24</v>
      </c>
      <c r="C33" s="10" t="s">
        <v>25</v>
      </c>
      <c r="D33" s="10" t="s">
        <v>26</v>
      </c>
      <c r="E33" s="10" t="s">
        <v>3</v>
      </c>
      <c r="F33" s="10" t="s">
        <v>27</v>
      </c>
      <c r="G33" s="10" t="s">
        <v>4</v>
      </c>
      <c r="H33" s="10" t="s">
        <v>9</v>
      </c>
      <c r="I33" s="10" t="s">
        <v>10</v>
      </c>
      <c r="J33" s="10" t="s">
        <v>28</v>
      </c>
      <c r="K33" s="10" t="s">
        <v>29</v>
      </c>
      <c r="L33" s="10" t="s">
        <v>30</v>
      </c>
      <c r="M33" s="10" t="s">
        <v>31</v>
      </c>
      <c r="N33" s="10" t="s">
        <v>32</v>
      </c>
      <c r="O33" s="3" t="s">
        <v>33</v>
      </c>
      <c r="P33" s="10" t="s">
        <v>8</v>
      </c>
      <c r="Q33" s="3" t="s">
        <v>17</v>
      </c>
      <c r="R33" s="3" t="s">
        <v>2</v>
      </c>
      <c r="S33" s="11"/>
      <c r="T33" s="10" t="s">
        <v>34</v>
      </c>
      <c r="U33" s="10" t="s">
        <v>18</v>
      </c>
      <c r="V33" s="10" t="s">
        <v>35</v>
      </c>
    </row>
    <row r="34" spans="1:22" ht="18" customHeight="1">
      <c r="A34" s="17" t="s">
        <v>51</v>
      </c>
      <c r="B34" s="12">
        <v>26</v>
      </c>
      <c r="C34" s="12">
        <v>26</v>
      </c>
      <c r="D34" s="12">
        <v>135</v>
      </c>
      <c r="E34" s="12">
        <v>73</v>
      </c>
      <c r="F34" s="12">
        <v>69</v>
      </c>
      <c r="G34" s="12">
        <v>119</v>
      </c>
      <c r="H34" s="12">
        <v>70</v>
      </c>
      <c r="I34" s="12">
        <v>169</v>
      </c>
      <c r="J34" s="12">
        <v>3</v>
      </c>
      <c r="K34" s="12">
        <v>9</v>
      </c>
      <c r="L34" s="12">
        <v>0</v>
      </c>
      <c r="M34" s="12">
        <v>1</v>
      </c>
      <c r="N34" s="12">
        <v>0</v>
      </c>
      <c r="O34" s="12">
        <v>0</v>
      </c>
      <c r="P34" s="12">
        <v>23</v>
      </c>
      <c r="Q34" s="12">
        <v>0</v>
      </c>
      <c r="R34" s="12">
        <v>589</v>
      </c>
      <c r="S34"/>
      <c r="T34" s="23">
        <f aca="true" t="shared" si="4" ref="T34:T52">F34*9/D34</f>
        <v>4.6</v>
      </c>
      <c r="U34" s="13">
        <f aca="true" t="shared" si="5" ref="U34:U52">+G34/R34</f>
        <v>0.20203735144312393</v>
      </c>
      <c r="V34" s="13">
        <f aca="true" t="shared" si="6" ref="V34:V52">(G34+H34)/D34</f>
        <v>1.4</v>
      </c>
    </row>
    <row r="35" spans="1:23" ht="18" customHeight="1">
      <c r="A35" s="17" t="s">
        <v>63</v>
      </c>
      <c r="B35" s="12">
        <v>33</v>
      </c>
      <c r="C35" s="12">
        <v>0</v>
      </c>
      <c r="D35" s="12">
        <v>51.33</v>
      </c>
      <c r="E35" s="12">
        <v>21</v>
      </c>
      <c r="F35" s="12">
        <v>19</v>
      </c>
      <c r="G35" s="12">
        <v>42</v>
      </c>
      <c r="H35" s="12">
        <v>19</v>
      </c>
      <c r="I35" s="12">
        <v>45</v>
      </c>
      <c r="J35" s="12">
        <v>7</v>
      </c>
      <c r="K35" s="12">
        <v>1</v>
      </c>
      <c r="L35" s="12">
        <v>3</v>
      </c>
      <c r="M35" s="12">
        <v>0</v>
      </c>
      <c r="N35" s="12">
        <v>0</v>
      </c>
      <c r="O35" s="12">
        <v>0</v>
      </c>
      <c r="P35" s="12">
        <v>9</v>
      </c>
      <c r="Q35" s="12">
        <v>0</v>
      </c>
      <c r="R35" s="12">
        <v>213</v>
      </c>
      <c r="S35"/>
      <c r="T35" s="23">
        <f t="shared" si="4"/>
        <v>3.331385154880187</v>
      </c>
      <c r="U35" s="13">
        <f t="shared" si="5"/>
        <v>0.19718309859154928</v>
      </c>
      <c r="V35" s="13">
        <f t="shared" si="6"/>
        <v>1.188388856419248</v>
      </c>
      <c r="W35" s="22"/>
    </row>
    <row r="36" spans="1:23" ht="18" customHeight="1">
      <c r="A36" s="18" t="s">
        <v>64</v>
      </c>
      <c r="B36" s="12">
        <v>48</v>
      </c>
      <c r="C36" s="12">
        <v>0</v>
      </c>
      <c r="D36" s="12">
        <v>77.33</v>
      </c>
      <c r="E36" s="12">
        <v>30</v>
      </c>
      <c r="F36" s="12">
        <v>28</v>
      </c>
      <c r="G36" s="12">
        <v>60</v>
      </c>
      <c r="H36" s="12">
        <v>16</v>
      </c>
      <c r="I36" s="12">
        <v>43</v>
      </c>
      <c r="J36" s="12">
        <v>5</v>
      </c>
      <c r="K36" s="12">
        <v>6</v>
      </c>
      <c r="L36" s="12">
        <v>1</v>
      </c>
      <c r="M36" s="12">
        <v>0</v>
      </c>
      <c r="N36" s="12">
        <v>0</v>
      </c>
      <c r="O36" s="12">
        <v>0</v>
      </c>
      <c r="P36" s="12">
        <v>10</v>
      </c>
      <c r="Q36" s="12">
        <v>0</v>
      </c>
      <c r="R36" s="12">
        <v>296</v>
      </c>
      <c r="S36"/>
      <c r="T36" s="23">
        <f t="shared" si="4"/>
        <v>3.258761153497996</v>
      </c>
      <c r="U36" s="13">
        <f t="shared" si="5"/>
        <v>0.20270270270270271</v>
      </c>
      <c r="V36" s="13">
        <f t="shared" si="6"/>
        <v>0.9828009828009828</v>
      </c>
      <c r="W36" s="21"/>
    </row>
    <row r="37" spans="1:23" ht="18" customHeight="1">
      <c r="A37" s="18" t="s">
        <v>65</v>
      </c>
      <c r="B37" s="12">
        <v>56</v>
      </c>
      <c r="C37" s="12">
        <v>0</v>
      </c>
      <c r="D37" s="12">
        <v>59.33</v>
      </c>
      <c r="E37" s="12">
        <v>26</v>
      </c>
      <c r="F37" s="12">
        <v>20</v>
      </c>
      <c r="G37" s="12">
        <v>51</v>
      </c>
      <c r="H37" s="12">
        <v>17</v>
      </c>
      <c r="I37" s="12">
        <v>66</v>
      </c>
      <c r="J37" s="12">
        <v>6</v>
      </c>
      <c r="K37" s="12">
        <v>6</v>
      </c>
      <c r="L37" s="12">
        <v>30</v>
      </c>
      <c r="M37" s="12">
        <v>0</v>
      </c>
      <c r="N37" s="12">
        <v>0</v>
      </c>
      <c r="O37" s="12">
        <v>0</v>
      </c>
      <c r="P37" s="12">
        <v>9</v>
      </c>
      <c r="Q37" s="12">
        <v>0</v>
      </c>
      <c r="R37" s="12">
        <v>245</v>
      </c>
      <c r="S37" s="12"/>
      <c r="T37" s="23">
        <f t="shared" si="4"/>
        <v>3.0338783077700997</v>
      </c>
      <c r="U37" s="13">
        <f t="shared" si="5"/>
        <v>0.20816326530612245</v>
      </c>
      <c r="V37" s="13">
        <f t="shared" si="6"/>
        <v>1.146131805157593</v>
      </c>
      <c r="W37" s="21"/>
    </row>
    <row r="38" spans="1:23" ht="18" customHeight="1">
      <c r="A38" s="17" t="s">
        <v>66</v>
      </c>
      <c r="B38" s="12">
        <v>13</v>
      </c>
      <c r="C38" s="12">
        <v>13</v>
      </c>
      <c r="D38" s="12">
        <v>66.66</v>
      </c>
      <c r="E38" s="12">
        <v>44</v>
      </c>
      <c r="F38" s="12">
        <v>43</v>
      </c>
      <c r="G38" s="12">
        <v>69</v>
      </c>
      <c r="H38" s="12">
        <v>22</v>
      </c>
      <c r="I38" s="12">
        <v>56</v>
      </c>
      <c r="J38" s="12">
        <v>4</v>
      </c>
      <c r="K38" s="12">
        <v>2</v>
      </c>
      <c r="L38" s="12">
        <v>0</v>
      </c>
      <c r="M38" s="12">
        <v>0</v>
      </c>
      <c r="N38" s="12">
        <v>0</v>
      </c>
      <c r="O38" s="12">
        <v>0</v>
      </c>
      <c r="P38" s="12">
        <v>22</v>
      </c>
      <c r="Q38" s="12">
        <v>0</v>
      </c>
      <c r="R38" s="12">
        <v>287</v>
      </c>
      <c r="S38"/>
      <c r="T38" s="23">
        <f t="shared" si="4"/>
        <v>5.805580558055806</v>
      </c>
      <c r="U38" s="13">
        <f t="shared" si="5"/>
        <v>0.24041811846689895</v>
      </c>
      <c r="V38" s="13">
        <f t="shared" si="6"/>
        <v>1.3651365136513651</v>
      </c>
      <c r="W38" s="21"/>
    </row>
    <row r="39" spans="1:23" ht="18" customHeight="1">
      <c r="A39" s="17" t="s">
        <v>67</v>
      </c>
      <c r="B39" s="12">
        <v>7</v>
      </c>
      <c r="C39" s="12">
        <v>6</v>
      </c>
      <c r="D39" s="12">
        <v>32.33</v>
      </c>
      <c r="E39" s="12">
        <v>18</v>
      </c>
      <c r="F39" s="12">
        <v>16</v>
      </c>
      <c r="G39" s="12">
        <v>30</v>
      </c>
      <c r="H39" s="12">
        <v>18</v>
      </c>
      <c r="I39" s="12">
        <v>21</v>
      </c>
      <c r="J39" s="12">
        <v>4</v>
      </c>
      <c r="K39" s="12">
        <v>2</v>
      </c>
      <c r="L39" s="12">
        <v>0</v>
      </c>
      <c r="M39" s="12">
        <v>0</v>
      </c>
      <c r="N39" s="12">
        <v>0</v>
      </c>
      <c r="O39" s="12">
        <v>0</v>
      </c>
      <c r="P39" s="12">
        <v>4</v>
      </c>
      <c r="Q39" s="12">
        <v>0</v>
      </c>
      <c r="R39" s="12">
        <v>139</v>
      </c>
      <c r="S39" s="12"/>
      <c r="T39" s="23">
        <f t="shared" si="4"/>
        <v>4.454067429631921</v>
      </c>
      <c r="U39" s="13">
        <f t="shared" si="5"/>
        <v>0.2158273381294964</v>
      </c>
      <c r="V39" s="13">
        <f t="shared" si="6"/>
        <v>1.4846891432106404</v>
      </c>
      <c r="W39" s="21"/>
    </row>
    <row r="40" spans="1:23" ht="18" customHeight="1">
      <c r="A40" s="17" t="s">
        <v>68</v>
      </c>
      <c r="B40" s="12">
        <v>14</v>
      </c>
      <c r="C40" s="12">
        <v>14</v>
      </c>
      <c r="D40" s="12">
        <v>86</v>
      </c>
      <c r="E40" s="12">
        <v>48</v>
      </c>
      <c r="F40" s="12">
        <v>45</v>
      </c>
      <c r="G40" s="12">
        <v>67</v>
      </c>
      <c r="H40" s="12">
        <v>44</v>
      </c>
      <c r="I40" s="12">
        <v>93</v>
      </c>
      <c r="J40" s="12">
        <v>5</v>
      </c>
      <c r="K40" s="12">
        <v>6</v>
      </c>
      <c r="L40" s="12">
        <v>0</v>
      </c>
      <c r="M40" s="12">
        <v>0</v>
      </c>
      <c r="N40" s="12">
        <v>0</v>
      </c>
      <c r="O40" s="12">
        <v>0</v>
      </c>
      <c r="P40" s="12">
        <v>19</v>
      </c>
      <c r="Q40" s="12">
        <v>0</v>
      </c>
      <c r="R40" s="12">
        <v>366</v>
      </c>
      <c r="S40"/>
      <c r="T40" s="23">
        <f t="shared" si="4"/>
        <v>4.709302325581396</v>
      </c>
      <c r="U40" s="13">
        <f t="shared" si="5"/>
        <v>0.1830601092896175</v>
      </c>
      <c r="V40" s="13">
        <f t="shared" si="6"/>
        <v>1.2906976744186047</v>
      </c>
      <c r="W40" s="21"/>
    </row>
    <row r="41" spans="1:23" ht="18" customHeight="1">
      <c r="A41" s="17" t="s">
        <v>69</v>
      </c>
      <c r="B41" s="12">
        <v>28</v>
      </c>
      <c r="C41" s="12">
        <v>28</v>
      </c>
      <c r="D41" s="12">
        <v>147.66</v>
      </c>
      <c r="E41" s="12">
        <v>89</v>
      </c>
      <c r="F41" s="12">
        <v>83</v>
      </c>
      <c r="G41" s="12">
        <v>143</v>
      </c>
      <c r="H41" s="12">
        <v>75</v>
      </c>
      <c r="I41" s="12">
        <v>109</v>
      </c>
      <c r="J41" s="12">
        <v>7</v>
      </c>
      <c r="K41" s="12">
        <v>12</v>
      </c>
      <c r="L41" s="12">
        <v>0</v>
      </c>
      <c r="M41" s="12">
        <v>0</v>
      </c>
      <c r="N41" s="12">
        <v>0</v>
      </c>
      <c r="O41" s="12">
        <v>0</v>
      </c>
      <c r="P41" s="12">
        <v>26</v>
      </c>
      <c r="Q41" s="12">
        <v>0</v>
      </c>
      <c r="R41" s="12">
        <v>658</v>
      </c>
      <c r="S41"/>
      <c r="T41" s="23">
        <f t="shared" si="4"/>
        <v>5.058919138561561</v>
      </c>
      <c r="U41" s="13">
        <f t="shared" si="5"/>
        <v>0.21732522796352582</v>
      </c>
      <c r="V41" s="13">
        <f t="shared" si="6"/>
        <v>1.476364621427604</v>
      </c>
      <c r="W41" s="21"/>
    </row>
    <row r="42" spans="1:23" ht="18" customHeight="1">
      <c r="A42" s="17" t="s">
        <v>38</v>
      </c>
      <c r="B42" s="12">
        <v>19</v>
      </c>
      <c r="C42" s="12">
        <v>18</v>
      </c>
      <c r="D42" s="12">
        <v>121</v>
      </c>
      <c r="E42" s="12">
        <v>60</v>
      </c>
      <c r="F42" s="12">
        <v>59</v>
      </c>
      <c r="G42" s="12">
        <v>121</v>
      </c>
      <c r="H42" s="12">
        <v>30</v>
      </c>
      <c r="I42" s="12">
        <v>75</v>
      </c>
      <c r="J42" s="12">
        <v>8</v>
      </c>
      <c r="K42" s="12">
        <v>4</v>
      </c>
      <c r="L42" s="12">
        <v>0</v>
      </c>
      <c r="M42" s="12">
        <v>2</v>
      </c>
      <c r="N42" s="12">
        <v>0</v>
      </c>
      <c r="O42" s="12">
        <v>0</v>
      </c>
      <c r="P42" s="12">
        <v>25</v>
      </c>
      <c r="Q42" s="12">
        <v>0</v>
      </c>
      <c r="R42" s="12">
        <v>507</v>
      </c>
      <c r="S42"/>
      <c r="T42" s="23">
        <f t="shared" si="4"/>
        <v>4.3884297520661155</v>
      </c>
      <c r="U42" s="13">
        <f t="shared" si="5"/>
        <v>0.23865877712031558</v>
      </c>
      <c r="V42" s="13">
        <f t="shared" si="6"/>
        <v>1.2479338842975207</v>
      </c>
      <c r="W42" s="21"/>
    </row>
    <row r="43" spans="1:23" ht="18" customHeight="1">
      <c r="A43" s="17" t="s">
        <v>52</v>
      </c>
      <c r="B43" s="12">
        <v>44</v>
      </c>
      <c r="C43" s="12">
        <v>1</v>
      </c>
      <c r="D43" s="12">
        <v>101</v>
      </c>
      <c r="E43" s="12">
        <v>69</v>
      </c>
      <c r="F43" s="12">
        <v>64</v>
      </c>
      <c r="G43" s="12">
        <v>89</v>
      </c>
      <c r="H43" s="12">
        <v>50</v>
      </c>
      <c r="I43" s="12">
        <v>130</v>
      </c>
      <c r="J43" s="12">
        <v>0</v>
      </c>
      <c r="K43" s="12">
        <v>2</v>
      </c>
      <c r="L43" s="12">
        <v>4</v>
      </c>
      <c r="M43" s="12">
        <v>0</v>
      </c>
      <c r="N43" s="12">
        <v>0</v>
      </c>
      <c r="O43" s="12">
        <v>0</v>
      </c>
      <c r="P43" s="12">
        <v>38</v>
      </c>
      <c r="Q43" s="12">
        <v>0</v>
      </c>
      <c r="R43" s="12">
        <v>442</v>
      </c>
      <c r="S43"/>
      <c r="T43" s="23">
        <f t="shared" si="4"/>
        <v>5.702970297029703</v>
      </c>
      <c r="U43" s="13">
        <f t="shared" si="5"/>
        <v>0.20135746606334842</v>
      </c>
      <c r="V43" s="13">
        <f t="shared" si="6"/>
        <v>1.3762376237623761</v>
      </c>
      <c r="W43" s="21"/>
    </row>
    <row r="44" spans="1:23" ht="18" customHeight="1">
      <c r="A44" s="17" t="s">
        <v>53</v>
      </c>
      <c r="B44" s="12">
        <v>30</v>
      </c>
      <c r="C44" s="12">
        <v>30</v>
      </c>
      <c r="D44" s="12">
        <v>168</v>
      </c>
      <c r="E44" s="12">
        <v>87</v>
      </c>
      <c r="F44" s="12">
        <v>79</v>
      </c>
      <c r="G44" s="12">
        <v>123</v>
      </c>
      <c r="H44" s="12">
        <v>94</v>
      </c>
      <c r="I44" s="12">
        <v>189</v>
      </c>
      <c r="J44" s="12">
        <v>14</v>
      </c>
      <c r="K44" s="12">
        <v>9</v>
      </c>
      <c r="L44" s="12">
        <v>0</v>
      </c>
      <c r="M44" s="12">
        <v>0</v>
      </c>
      <c r="N44" s="12">
        <v>0</v>
      </c>
      <c r="O44" s="12">
        <v>0</v>
      </c>
      <c r="P44" s="12">
        <v>26</v>
      </c>
      <c r="Q44" s="12">
        <v>0</v>
      </c>
      <c r="R44" s="12">
        <v>710</v>
      </c>
      <c r="S44"/>
      <c r="T44" s="23">
        <f t="shared" si="4"/>
        <v>4.232142857142857</v>
      </c>
      <c r="U44" s="13">
        <f t="shared" si="5"/>
        <v>0.1732394366197183</v>
      </c>
      <c r="V44" s="13">
        <f t="shared" si="6"/>
        <v>1.2916666666666667</v>
      </c>
      <c r="W44" s="21"/>
    </row>
    <row r="45" spans="1:23" ht="18" customHeight="1">
      <c r="A45" s="17" t="s">
        <v>70</v>
      </c>
      <c r="B45" s="12">
        <v>4</v>
      </c>
      <c r="C45" s="12">
        <v>0</v>
      </c>
      <c r="D45" s="12">
        <v>6</v>
      </c>
      <c r="E45" s="12">
        <v>0</v>
      </c>
      <c r="F45" s="12">
        <v>0</v>
      </c>
      <c r="G45" s="12">
        <v>4</v>
      </c>
      <c r="H45" s="12">
        <v>0</v>
      </c>
      <c r="I45" s="12">
        <v>5</v>
      </c>
      <c r="J45" s="12">
        <v>1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22</v>
      </c>
      <c r="S45" s="12"/>
      <c r="T45" s="23">
        <f t="shared" si="4"/>
        <v>0</v>
      </c>
      <c r="U45" s="13">
        <f t="shared" si="5"/>
        <v>0.18181818181818182</v>
      </c>
      <c r="V45" s="13">
        <f t="shared" si="6"/>
        <v>0.6666666666666666</v>
      </c>
      <c r="W45" s="21"/>
    </row>
    <row r="46" spans="1:23" s="3" customFormat="1" ht="20.25">
      <c r="A46" s="17" t="s">
        <v>71</v>
      </c>
      <c r="B46" s="12">
        <v>28</v>
      </c>
      <c r="C46" s="12">
        <v>27</v>
      </c>
      <c r="D46" s="12">
        <v>140.33</v>
      </c>
      <c r="E46" s="12">
        <v>80</v>
      </c>
      <c r="F46" s="12">
        <v>77</v>
      </c>
      <c r="G46" s="12">
        <v>128</v>
      </c>
      <c r="H46" s="12">
        <v>63</v>
      </c>
      <c r="I46" s="12">
        <v>169</v>
      </c>
      <c r="J46" s="12">
        <v>3</v>
      </c>
      <c r="K46" s="12">
        <v>9</v>
      </c>
      <c r="L46" s="12">
        <v>0</v>
      </c>
      <c r="M46" s="12">
        <v>1</v>
      </c>
      <c r="N46" s="12">
        <v>0</v>
      </c>
      <c r="O46" s="12">
        <v>0</v>
      </c>
      <c r="P46" s="12">
        <v>27</v>
      </c>
      <c r="Q46" s="12">
        <v>0</v>
      </c>
      <c r="R46" s="12">
        <v>609</v>
      </c>
      <c r="S46" s="12"/>
      <c r="T46" s="23">
        <f t="shared" si="4"/>
        <v>4.9383595809876715</v>
      </c>
      <c r="U46" s="13">
        <f t="shared" si="5"/>
        <v>0.21018062397372742</v>
      </c>
      <c r="V46" s="13">
        <f t="shared" si="6"/>
        <v>1.3610774602722153</v>
      </c>
      <c r="W46" s="21"/>
    </row>
    <row r="47" spans="1:23" ht="20.25">
      <c r="A47" s="17" t="s">
        <v>72</v>
      </c>
      <c r="B47" s="12">
        <v>43</v>
      </c>
      <c r="C47" s="12">
        <v>0</v>
      </c>
      <c r="D47" s="12">
        <v>65.33</v>
      </c>
      <c r="E47" s="12">
        <v>34</v>
      </c>
      <c r="F47" s="12">
        <v>31</v>
      </c>
      <c r="G47" s="12">
        <v>55</v>
      </c>
      <c r="H47" s="12">
        <v>18</v>
      </c>
      <c r="I47" s="12">
        <v>35</v>
      </c>
      <c r="J47" s="12">
        <v>1</v>
      </c>
      <c r="K47" s="12">
        <v>4</v>
      </c>
      <c r="L47" s="12">
        <v>1</v>
      </c>
      <c r="M47" s="12">
        <v>0</v>
      </c>
      <c r="N47" s="12">
        <v>0</v>
      </c>
      <c r="O47" s="12">
        <v>0</v>
      </c>
      <c r="P47" s="12">
        <v>7</v>
      </c>
      <c r="Q47" s="12">
        <v>0</v>
      </c>
      <c r="R47" s="12">
        <v>267</v>
      </c>
      <c r="S47" s="12"/>
      <c r="T47" s="23">
        <f t="shared" si="4"/>
        <v>4.27062605234961</v>
      </c>
      <c r="U47" s="13">
        <f t="shared" si="5"/>
        <v>0.20599250936329588</v>
      </c>
      <c r="V47" s="13">
        <f t="shared" si="6"/>
        <v>1.1174039491810808</v>
      </c>
      <c r="W47" s="21"/>
    </row>
    <row r="48" spans="1:23" ht="20.25">
      <c r="A48" s="17" t="s">
        <v>73</v>
      </c>
      <c r="B48" s="12">
        <v>40</v>
      </c>
      <c r="C48" s="12">
        <v>0</v>
      </c>
      <c r="D48" s="12">
        <v>64.66</v>
      </c>
      <c r="E48" s="12">
        <v>21</v>
      </c>
      <c r="F48" s="12">
        <v>20</v>
      </c>
      <c r="G48" s="12">
        <v>52</v>
      </c>
      <c r="H48" s="12">
        <v>25</v>
      </c>
      <c r="I48" s="12">
        <v>68</v>
      </c>
      <c r="J48" s="12">
        <v>6</v>
      </c>
      <c r="K48" s="12">
        <v>1</v>
      </c>
      <c r="L48" s="12">
        <v>3</v>
      </c>
      <c r="M48" s="12">
        <v>0</v>
      </c>
      <c r="N48" s="12">
        <v>0</v>
      </c>
      <c r="O48" s="12">
        <v>0</v>
      </c>
      <c r="P48" s="12">
        <v>8</v>
      </c>
      <c r="Q48" s="12">
        <v>0</v>
      </c>
      <c r="R48" s="12">
        <v>266</v>
      </c>
      <c r="S48" s="12"/>
      <c r="T48" s="23">
        <f t="shared" si="4"/>
        <v>2.7837921435199506</v>
      </c>
      <c r="U48" s="13">
        <f t="shared" si="5"/>
        <v>0.19548872180451127</v>
      </c>
      <c r="V48" s="13">
        <f t="shared" si="6"/>
        <v>1.190844416950201</v>
      </c>
      <c r="W48" s="21"/>
    </row>
    <row r="49" spans="1:23" ht="20.25">
      <c r="A49" s="17" t="s">
        <v>74</v>
      </c>
      <c r="B49" s="12">
        <v>27</v>
      </c>
      <c r="C49" s="12">
        <v>0</v>
      </c>
      <c r="D49" s="12">
        <v>43</v>
      </c>
      <c r="E49" s="12">
        <v>27</v>
      </c>
      <c r="F49" s="12">
        <v>26</v>
      </c>
      <c r="G49" s="12">
        <v>50</v>
      </c>
      <c r="H49" s="12">
        <v>16</v>
      </c>
      <c r="I49" s="12">
        <v>40</v>
      </c>
      <c r="J49" s="12">
        <v>0</v>
      </c>
      <c r="K49" s="12">
        <v>0</v>
      </c>
      <c r="L49" s="12">
        <v>2</v>
      </c>
      <c r="M49" s="12">
        <v>0</v>
      </c>
      <c r="N49" s="12">
        <v>0</v>
      </c>
      <c r="O49" s="12">
        <v>0</v>
      </c>
      <c r="P49" s="12">
        <v>7</v>
      </c>
      <c r="Q49" s="12">
        <v>0</v>
      </c>
      <c r="R49" s="12">
        <v>194</v>
      </c>
      <c r="S49"/>
      <c r="T49" s="23">
        <f t="shared" si="4"/>
        <v>5.441860465116279</v>
      </c>
      <c r="U49" s="13">
        <f t="shared" si="5"/>
        <v>0.25773195876288657</v>
      </c>
      <c r="V49" s="13">
        <f t="shared" si="6"/>
        <v>1.5348837209302326</v>
      </c>
      <c r="W49" s="21"/>
    </row>
    <row r="50" spans="1:23" ht="20.25">
      <c r="A50" s="17" t="s">
        <v>75</v>
      </c>
      <c r="B50" s="12">
        <v>11</v>
      </c>
      <c r="C50" s="12">
        <v>0</v>
      </c>
      <c r="D50" s="12">
        <v>14.66</v>
      </c>
      <c r="E50" s="12">
        <v>14</v>
      </c>
      <c r="F50" s="12">
        <v>14</v>
      </c>
      <c r="G50" s="12">
        <v>19</v>
      </c>
      <c r="H50" s="12">
        <v>6</v>
      </c>
      <c r="I50" s="12">
        <v>18</v>
      </c>
      <c r="J50" s="12">
        <v>0</v>
      </c>
      <c r="K50" s="12">
        <v>1</v>
      </c>
      <c r="L50" s="12">
        <v>0</v>
      </c>
      <c r="M50" s="12">
        <v>0</v>
      </c>
      <c r="N50" s="12">
        <v>0</v>
      </c>
      <c r="O50" s="12">
        <v>0</v>
      </c>
      <c r="P50" s="12">
        <v>5</v>
      </c>
      <c r="Q50" s="12">
        <v>0</v>
      </c>
      <c r="R50" s="12">
        <v>69</v>
      </c>
      <c r="S50" s="12"/>
      <c r="T50" s="23">
        <f t="shared" si="4"/>
        <v>8.59481582537517</v>
      </c>
      <c r="U50" s="13">
        <f t="shared" si="5"/>
        <v>0.2753623188405797</v>
      </c>
      <c r="V50" s="13">
        <f t="shared" si="6"/>
        <v>1.7053206002728514</v>
      </c>
      <c r="W50" s="21"/>
    </row>
    <row r="51" spans="1:22" ht="20.25">
      <c r="A51" s="17" t="s">
        <v>76</v>
      </c>
      <c r="B51" s="12">
        <v>6</v>
      </c>
      <c r="C51" s="12">
        <v>0</v>
      </c>
      <c r="D51" s="25">
        <v>7.33</v>
      </c>
      <c r="E51" s="12">
        <v>3</v>
      </c>
      <c r="F51" s="12">
        <v>3</v>
      </c>
      <c r="G51" s="12">
        <v>6</v>
      </c>
      <c r="H51" s="12">
        <v>5</v>
      </c>
      <c r="I51" s="12">
        <v>11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1</v>
      </c>
      <c r="R51" s="12">
        <v>33</v>
      </c>
      <c r="S51" s="12"/>
      <c r="T51" s="4">
        <f t="shared" si="4"/>
        <v>3.6834924965893587</v>
      </c>
      <c r="U51" s="16">
        <f t="shared" si="5"/>
        <v>0.18181818181818182</v>
      </c>
      <c r="V51" s="16">
        <f t="shared" si="6"/>
        <v>1.500682128240109</v>
      </c>
    </row>
    <row r="52" spans="1:22" ht="20.25">
      <c r="A52" s="17" t="s">
        <v>54</v>
      </c>
      <c r="B52" s="12">
        <v>29</v>
      </c>
      <c r="C52" s="12">
        <v>0</v>
      </c>
      <c r="D52" s="25">
        <v>51.66</v>
      </c>
      <c r="E52" s="12">
        <v>35</v>
      </c>
      <c r="F52" s="12">
        <v>34</v>
      </c>
      <c r="G52" s="12">
        <v>57</v>
      </c>
      <c r="H52" s="12">
        <v>10</v>
      </c>
      <c r="I52" s="12">
        <v>56</v>
      </c>
      <c r="J52" s="12">
        <v>3</v>
      </c>
      <c r="K52" s="12">
        <v>5</v>
      </c>
      <c r="L52" s="12">
        <v>2</v>
      </c>
      <c r="M52" s="12">
        <v>0</v>
      </c>
      <c r="N52" s="12">
        <v>0</v>
      </c>
      <c r="O52" s="12">
        <v>0</v>
      </c>
      <c r="P52" s="12">
        <v>15</v>
      </c>
      <c r="Q52" s="12">
        <v>0</v>
      </c>
      <c r="R52" s="12">
        <v>228</v>
      </c>
      <c r="T52" s="4">
        <f t="shared" si="4"/>
        <v>5.923344947735192</v>
      </c>
      <c r="U52" s="16">
        <f t="shared" si="5"/>
        <v>0.25</v>
      </c>
      <c r="V52" s="16">
        <f t="shared" si="6"/>
        <v>1.29694154084398</v>
      </c>
    </row>
    <row r="53" ht="20.25">
      <c r="D53" s="25"/>
    </row>
    <row r="54" spans="1:22" ht="20.25">
      <c r="A54" s="8" t="s">
        <v>23</v>
      </c>
      <c r="B54" s="3">
        <f>C54</f>
        <v>163</v>
      </c>
      <c r="C54" s="14">
        <f>SUM(C34:C53)</f>
        <v>163</v>
      </c>
      <c r="D54" s="14">
        <f aca="true" t="shared" si="7" ref="D54:R54">SUM(D34:D53)</f>
        <v>1438.61</v>
      </c>
      <c r="E54" s="14">
        <f t="shared" si="7"/>
        <v>779</v>
      </c>
      <c r="F54" s="14">
        <f t="shared" si="7"/>
        <v>730</v>
      </c>
      <c r="G54" s="14">
        <f t="shared" si="7"/>
        <v>1285</v>
      </c>
      <c r="H54" s="14">
        <f t="shared" si="7"/>
        <v>598</v>
      </c>
      <c r="I54" s="14">
        <f t="shared" si="7"/>
        <v>1398</v>
      </c>
      <c r="J54" s="14">
        <f t="shared" si="7"/>
        <v>77</v>
      </c>
      <c r="K54" s="14">
        <f t="shared" si="7"/>
        <v>79</v>
      </c>
      <c r="L54" s="14">
        <f t="shared" si="7"/>
        <v>46</v>
      </c>
      <c r="M54" s="14">
        <f t="shared" si="7"/>
        <v>4</v>
      </c>
      <c r="N54" s="14">
        <f t="shared" si="7"/>
        <v>0</v>
      </c>
      <c r="O54" s="14">
        <f t="shared" si="7"/>
        <v>0</v>
      </c>
      <c r="P54" s="14">
        <f t="shared" si="7"/>
        <v>280</v>
      </c>
      <c r="Q54" s="14">
        <f t="shared" si="7"/>
        <v>1</v>
      </c>
      <c r="R54" s="14">
        <f t="shared" si="7"/>
        <v>6140</v>
      </c>
      <c r="S54" s="3" t="s">
        <v>22</v>
      </c>
      <c r="T54" s="15">
        <f>F54*9/D54</f>
        <v>4.566908335129049</v>
      </c>
      <c r="U54" s="16">
        <f>+G54/R54</f>
        <v>0.20928338762214985</v>
      </c>
      <c r="V54" s="13">
        <f>(G54+H54)/D54</f>
        <v>1.308902343234094</v>
      </c>
    </row>
  </sheetData>
  <sheetProtection/>
  <mergeCells count="1">
    <mergeCell ref="B1:R1"/>
  </mergeCells>
  <printOptions/>
  <pageMargins left="0.7" right="0.7" top="0.75" bottom="0.75" header="0.3" footer="0.3"/>
  <pageSetup fitToHeight="1" fitToWidth="1" horizontalDpi="600" verticalDpi="600" orientation="portrait" scale="48" r:id="rId1"/>
  <ignoredErrors>
    <ignoredError sqref="C31:R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JNC</dc:creator>
  <cp:keywords/>
  <dc:description/>
  <cp:lastModifiedBy>Kevin</cp:lastModifiedBy>
  <cp:lastPrinted>2015-08-09T22:37:32Z</cp:lastPrinted>
  <dcterms:created xsi:type="dcterms:W3CDTF">2013-08-23T20:10:19Z</dcterms:created>
  <dcterms:modified xsi:type="dcterms:W3CDTF">2022-10-01T20:33:48Z</dcterms:modified>
  <cp:category/>
  <cp:version/>
  <cp:contentType/>
  <cp:contentStatus/>
</cp:coreProperties>
</file>