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240" windowWidth="19440" windowHeight="110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<sst xmlns="http://schemas.openxmlformats.org/spreadsheetml/2006/main" count="114" uniqueCount="78">
  <si>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</si>
  <si>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</si>
  <si>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</si>
  <si>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</si>
  <si>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</si>
  <si>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</si>
  <si>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</si>
  <si>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</si>
  <si>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</si>
  <si>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</si>
  <si>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</si>
  <si>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</si>
  <si>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</si>
  <si>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</si>
  <si>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</si>
  <si>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</si>
  <si>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</si>
  <si>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</si>
  <si>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</si>
  <si>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</si>
  <si>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</si>
  <si>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</si>
  <si>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</si>
  <si>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</si>
  <si>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</si>
  <si>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</si>
  <si>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</si>
  <si>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</si>
  <si>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</si>
  <si>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</si>
  <si>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</si>
  <si>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</si>
  <si>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</si>
  <si>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</si>
  <si>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</si>
  <si>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</si>
  <si>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Stanton, Giancarlo</t>
  </si>
  <si>
    <t>Rendon, Anthony</t>
  </si>
  <si>
    <t>Wong, Kolten</t>
  </si>
  <si>
    <t>Story, Trevor</t>
  </si>
  <si>
    <t>Petit, Yusmiero</t>
  </si>
  <si>
    <t>Torres, Gleybar</t>
  </si>
  <si>
    <t>Villar, Jonathan</t>
  </si>
  <si>
    <t>Blackmon, Charlie</t>
  </si>
  <si>
    <t>Bummer, Aaron</t>
  </si>
  <si>
    <t>Lynn, Lance</t>
  </si>
  <si>
    <t>Melancon, Mark</t>
  </si>
  <si>
    <t>Margot, Manuel</t>
  </si>
  <si>
    <t>Soler, Jorge</t>
  </si>
  <si>
    <t>Stallings, Jacob</t>
  </si>
  <si>
    <t>Tellez, Rowdy</t>
  </si>
  <si>
    <t>Winker, Jesse</t>
  </si>
  <si>
    <t>Anderson, Tyler</t>
  </si>
  <si>
    <t>Jansen, Kenley</t>
  </si>
  <si>
    <t>Karinchak, James</t>
  </si>
  <si>
    <t>Wainright, Adam</t>
  </si>
  <si>
    <t>Williams, Devin</t>
  </si>
  <si>
    <t>2022 Badin Lakers</t>
  </si>
  <si>
    <t>Daza, Yonathan</t>
  </si>
  <si>
    <t>Franco, Wander</t>
  </si>
  <si>
    <t>Kirk, Alejandro</t>
  </si>
  <si>
    <t>Lowe, Nate</t>
  </si>
  <si>
    <t>Lux, Gavin</t>
  </si>
  <si>
    <t>Pederson, Joc</t>
  </si>
  <si>
    <t>Sanchez, Jesus</t>
  </si>
  <si>
    <t>Urias, Luis</t>
  </si>
  <si>
    <t>Zunino, Mike</t>
  </si>
  <si>
    <t>Garcia, Jarlin</t>
  </si>
  <si>
    <t>Gray, Jon</t>
  </si>
  <si>
    <t>McClanahan, Shane</t>
  </si>
  <si>
    <t>Montas, Frankie</t>
  </si>
  <si>
    <t>Montgomery, Jordan</t>
  </si>
  <si>
    <t>Rodriguez, Eduardo</t>
  </si>
  <si>
    <t>Sandoval, Patrick</t>
  </si>
  <si>
    <t>Stanek, Ryne</t>
  </si>
  <si>
    <t>Whitlock, Garrett</t>
  </si>
  <si>
    <t>Ynoa, Huascar</t>
  </si>
  <si>
    <t>Ryan, Joe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</si>
</sst>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>
      <alignment horizontal="center"/>
    </xf>
    <xf numFmtId="12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6" fillId="0" borderId="0" xfId="56" applyFill="1" applyAlignment="1">
      <alignment horizontal="center"/>
      <protection/>
    </xf>
    <xf numFmtId="49" fontId="3" fillId="0" borderId="0" xfId="56" applyNumberFormat="1" applyFont="1" applyFill="1" applyAlignment="1">
      <alignment horizontal="center"/>
      <protection/>
    </xf>
    <xf numFmtId="2" fontId="4" fillId="0" borderId="0" xfId="0" applyNumberFormat="1" applyFont="1" applyAlignment="1">
      <alignment horizontal="center"/>
    </xf>
    <xf numFmtId="0" fontId="40" fillId="0" borderId="0" xfId="0" applyFont="1" applyFill="1" applyAlignment="1">
      <alignment/>
    </xf>
    <xf numFmtId="12" fontId="0" fillId="0" borderId="0" xfId="0" applyNumberFormat="1" applyFill="1" applyAlignment="1">
      <alignment/>
    </xf>
    <xf numFmtId="0" fontId="42" fillId="0" borderId="0" xfId="0" applyFont="1" applyFill="1" applyBorder="1" applyAlignment="1">
      <alignment/>
    </xf>
    <xf numFmtId="1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9.28125" style="1" bestFit="1" customWidth="1"/>
    <col min="2" max="2" width="6.140625" style="1" customWidth="1"/>
    <col min="3" max="3" width="7.140625" style="1" bestFit="1" customWidth="1"/>
    <col min="4" max="4" width="7.8515625" style="1" customWidth="1"/>
    <col min="5" max="6" width="7.140625" style="1" bestFit="1" customWidth="1"/>
    <col min="7" max="7" width="9.140625" style="1" customWidth="1"/>
    <col min="8" max="8" width="7.140625" style="1" bestFit="1" customWidth="1"/>
    <col min="9" max="9" width="8.7109375" style="1" customWidth="1"/>
    <col min="10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16384" width="9.140625" style="1" customWidth="1"/>
  </cols>
  <sheetData>
    <row r="1" spans="2:20" ht="37.5" customHeight="1">
      <c r="B1" s="29" t="s">
        <v>57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2"/>
    </row>
    <row r="2" ht="13.5" customHeight="1">
      <c r="A2" s="3"/>
    </row>
    <row r="3" spans="1:22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T3" s="3" t="s">
        <v>18</v>
      </c>
      <c r="U3" s="3" t="s">
        <v>19</v>
      </c>
      <c r="V3" s="3" t="s">
        <v>20</v>
      </c>
    </row>
    <row r="4" spans="1:22" ht="19.5" customHeight="1">
      <c r="A4" s="18" t="s">
        <v>43</v>
      </c>
      <c r="B4" s="13">
        <v>111</v>
      </c>
      <c r="C4" s="13">
        <v>374</v>
      </c>
      <c r="D4" s="13">
        <v>43</v>
      </c>
      <c r="E4" s="13">
        <v>92</v>
      </c>
      <c r="F4" s="13">
        <v>20</v>
      </c>
      <c r="G4" s="13">
        <v>0</v>
      </c>
      <c r="H4" s="13">
        <v>16</v>
      </c>
      <c r="I4" s="13">
        <v>41</v>
      </c>
      <c r="J4" s="13">
        <v>37</v>
      </c>
      <c r="K4" s="13">
        <v>79</v>
      </c>
      <c r="L4" s="13">
        <v>7</v>
      </c>
      <c r="M4" s="13">
        <v>0</v>
      </c>
      <c r="N4" s="13">
        <v>9</v>
      </c>
      <c r="O4" s="13">
        <v>2</v>
      </c>
      <c r="P4" s="13">
        <v>1</v>
      </c>
      <c r="Q4" s="13">
        <v>0</v>
      </c>
      <c r="R4" s="13">
        <v>2</v>
      </c>
      <c r="T4" s="8">
        <f aca="true" t="shared" si="0" ref="T4:T30">+E4/C4</f>
        <v>0.24598930481283424</v>
      </c>
      <c r="U4" s="8">
        <f aca="true" t="shared" si="1" ref="U4:U30">(J4+E4+L4)/(J4+C4+L4)</f>
        <v>0.3253588516746411</v>
      </c>
      <c r="V4" s="8">
        <f aca="true" t="shared" si="2" ref="V4:V30">((E4-F4-G4-H4)+(F4*2)+(G4*3)+(H4*4))/C4</f>
        <v>0.42780748663101603</v>
      </c>
    </row>
    <row r="5" spans="1:22" ht="19.5" customHeight="1">
      <c r="A5" s="27" t="s">
        <v>58</v>
      </c>
      <c r="B5" s="13">
        <v>78</v>
      </c>
      <c r="C5" s="13">
        <v>152</v>
      </c>
      <c r="D5" s="13">
        <v>15</v>
      </c>
      <c r="E5" s="13">
        <v>35</v>
      </c>
      <c r="F5" s="13">
        <v>2</v>
      </c>
      <c r="G5" s="13">
        <v>0</v>
      </c>
      <c r="H5" s="13">
        <v>1</v>
      </c>
      <c r="I5" s="13">
        <v>7</v>
      </c>
      <c r="J5" s="13">
        <v>8</v>
      </c>
      <c r="K5" s="13">
        <v>37</v>
      </c>
      <c r="L5" s="13">
        <v>1</v>
      </c>
      <c r="M5" s="13">
        <v>2</v>
      </c>
      <c r="N5" s="13">
        <v>5</v>
      </c>
      <c r="O5" s="13">
        <v>4</v>
      </c>
      <c r="P5" s="13">
        <v>0</v>
      </c>
      <c r="Q5" s="13">
        <v>0</v>
      </c>
      <c r="R5" s="13">
        <v>1</v>
      </c>
      <c r="T5" s="8">
        <f t="shared" si="0"/>
        <v>0.23026315789473684</v>
      </c>
      <c r="U5" s="8">
        <f t="shared" si="1"/>
        <v>0.2732919254658385</v>
      </c>
      <c r="V5" s="8">
        <f t="shared" si="2"/>
        <v>0.2631578947368421</v>
      </c>
    </row>
    <row r="6" spans="1:22" ht="19.5" customHeight="1">
      <c r="A6" s="18" t="s">
        <v>59</v>
      </c>
      <c r="B6" s="13">
        <v>77</v>
      </c>
      <c r="C6" s="13">
        <v>243</v>
      </c>
      <c r="D6" s="13">
        <v>24</v>
      </c>
      <c r="E6" s="13">
        <v>61</v>
      </c>
      <c r="F6" s="13">
        <v>16</v>
      </c>
      <c r="G6" s="13">
        <v>5</v>
      </c>
      <c r="H6" s="13">
        <v>4</v>
      </c>
      <c r="I6" s="13">
        <v>22</v>
      </c>
      <c r="J6" s="13">
        <v>27</v>
      </c>
      <c r="K6" s="13">
        <v>42</v>
      </c>
      <c r="L6" s="13">
        <v>3</v>
      </c>
      <c r="M6" s="13">
        <v>0</v>
      </c>
      <c r="N6" s="13">
        <v>5</v>
      </c>
      <c r="O6" s="13">
        <v>1</v>
      </c>
      <c r="P6" s="13">
        <v>1</v>
      </c>
      <c r="Q6" s="13">
        <v>24</v>
      </c>
      <c r="R6" s="13">
        <v>2</v>
      </c>
      <c r="T6" s="8">
        <f t="shared" si="0"/>
        <v>0.25102880658436216</v>
      </c>
      <c r="U6" s="8">
        <f t="shared" si="1"/>
        <v>0.3333333333333333</v>
      </c>
      <c r="V6" s="8">
        <f t="shared" si="2"/>
        <v>0.4074074074074074</v>
      </c>
    </row>
    <row r="7" spans="1:22" ht="19.5" customHeight="1">
      <c r="A7" s="18" t="s">
        <v>60</v>
      </c>
      <c r="B7" s="13">
        <v>43</v>
      </c>
      <c r="C7" s="13">
        <v>125</v>
      </c>
      <c r="D7" s="13">
        <v>11</v>
      </c>
      <c r="E7" s="13">
        <v>22</v>
      </c>
      <c r="F7" s="13">
        <v>7</v>
      </c>
      <c r="G7" s="13">
        <v>0</v>
      </c>
      <c r="H7" s="13">
        <v>4</v>
      </c>
      <c r="I7" s="13">
        <v>17</v>
      </c>
      <c r="J7" s="13">
        <v>14</v>
      </c>
      <c r="K7" s="13">
        <v>20</v>
      </c>
      <c r="L7" s="13">
        <v>0</v>
      </c>
      <c r="M7" s="13">
        <v>0</v>
      </c>
      <c r="N7" s="13">
        <v>3</v>
      </c>
      <c r="O7" s="13">
        <v>0</v>
      </c>
      <c r="P7" s="13">
        <v>0</v>
      </c>
      <c r="Q7" s="13">
        <v>2</v>
      </c>
      <c r="R7" s="13">
        <v>0</v>
      </c>
      <c r="T7" s="8">
        <f t="shared" si="0"/>
        <v>0.176</v>
      </c>
      <c r="U7" s="8">
        <f t="shared" si="1"/>
        <v>0.2589928057553957</v>
      </c>
      <c r="V7" s="8">
        <f t="shared" si="2"/>
        <v>0.328</v>
      </c>
    </row>
    <row r="8" spans="1:22" ht="19.5" customHeight="1">
      <c r="A8" s="19" t="s">
        <v>61</v>
      </c>
      <c r="B8" s="13">
        <v>123</v>
      </c>
      <c r="C8" s="13">
        <v>393</v>
      </c>
      <c r="D8" s="13">
        <v>60</v>
      </c>
      <c r="E8" s="13">
        <v>100</v>
      </c>
      <c r="F8" s="13">
        <v>14</v>
      </c>
      <c r="G8" s="13">
        <v>3</v>
      </c>
      <c r="H8" s="13">
        <v>18</v>
      </c>
      <c r="I8" s="13">
        <v>47</v>
      </c>
      <c r="J8" s="13">
        <v>56</v>
      </c>
      <c r="K8" s="13">
        <v>102</v>
      </c>
      <c r="L8" s="13">
        <v>4</v>
      </c>
      <c r="M8" s="13">
        <v>0</v>
      </c>
      <c r="N8" s="13">
        <v>6</v>
      </c>
      <c r="O8" s="13">
        <v>5</v>
      </c>
      <c r="P8" s="13">
        <v>0</v>
      </c>
      <c r="Q8" s="13">
        <v>5</v>
      </c>
      <c r="R8" s="13">
        <v>0</v>
      </c>
      <c r="T8" s="8">
        <f t="shared" si="0"/>
        <v>0.2544529262086514</v>
      </c>
      <c r="U8" s="8">
        <f t="shared" si="1"/>
        <v>0.35320088300220753</v>
      </c>
      <c r="V8" s="8">
        <f t="shared" si="2"/>
        <v>0.44274809160305345</v>
      </c>
    </row>
    <row r="9" spans="1:22" ht="19.5" customHeight="1">
      <c r="A9" s="18" t="s">
        <v>62</v>
      </c>
      <c r="B9" s="13">
        <v>66</v>
      </c>
      <c r="C9" s="13">
        <v>232</v>
      </c>
      <c r="D9" s="13">
        <v>25</v>
      </c>
      <c r="E9" s="13">
        <v>52</v>
      </c>
      <c r="F9" s="13">
        <v>2</v>
      </c>
      <c r="G9" s="13">
        <v>2</v>
      </c>
      <c r="H9" s="13">
        <v>2</v>
      </c>
      <c r="I9" s="13">
        <v>13</v>
      </c>
      <c r="J9" s="13">
        <v>19</v>
      </c>
      <c r="K9" s="13">
        <v>75</v>
      </c>
      <c r="L9" s="13">
        <v>3</v>
      </c>
      <c r="M9" s="13">
        <v>0</v>
      </c>
      <c r="N9" s="13">
        <v>6</v>
      </c>
      <c r="O9" s="13">
        <v>2</v>
      </c>
      <c r="P9" s="13">
        <v>1</v>
      </c>
      <c r="Q9" s="13">
        <v>0</v>
      </c>
      <c r="R9" s="13">
        <v>1</v>
      </c>
      <c r="T9" s="8">
        <f t="shared" si="0"/>
        <v>0.22413793103448276</v>
      </c>
      <c r="U9" s="8">
        <f t="shared" si="1"/>
        <v>0.29133858267716534</v>
      </c>
      <c r="V9" s="8">
        <f t="shared" si="2"/>
        <v>0.27586206896551724</v>
      </c>
    </row>
    <row r="10" spans="1:22" ht="19.5" customHeight="1">
      <c r="A10" s="18" t="s">
        <v>47</v>
      </c>
      <c r="B10" s="13">
        <v>90</v>
      </c>
      <c r="C10" s="13">
        <v>227</v>
      </c>
      <c r="D10" s="13">
        <v>24</v>
      </c>
      <c r="E10" s="13">
        <v>45</v>
      </c>
      <c r="F10" s="13">
        <v>7</v>
      </c>
      <c r="G10" s="13">
        <v>2</v>
      </c>
      <c r="H10" s="13">
        <v>1</v>
      </c>
      <c r="I10" s="13">
        <v>17</v>
      </c>
      <c r="J10" s="13">
        <v>16</v>
      </c>
      <c r="K10" s="13">
        <v>49</v>
      </c>
      <c r="L10" s="13">
        <v>0</v>
      </c>
      <c r="M10" s="13">
        <v>0</v>
      </c>
      <c r="N10" s="13">
        <v>5</v>
      </c>
      <c r="O10" s="13">
        <v>8</v>
      </c>
      <c r="P10" s="13">
        <v>0</v>
      </c>
      <c r="Q10" s="13">
        <v>3</v>
      </c>
      <c r="R10" s="13">
        <v>0</v>
      </c>
      <c r="T10" s="8">
        <f t="shared" si="0"/>
        <v>0.19823788546255505</v>
      </c>
      <c r="U10" s="8">
        <f t="shared" si="1"/>
        <v>0.25102880658436216</v>
      </c>
      <c r="V10" s="8">
        <f t="shared" si="2"/>
        <v>0.2599118942731278</v>
      </c>
    </row>
    <row r="11" spans="1:22" ht="19.5" customHeight="1">
      <c r="A11" s="18" t="s">
        <v>63</v>
      </c>
      <c r="B11" s="13">
        <v>83</v>
      </c>
      <c r="C11" s="13">
        <v>259</v>
      </c>
      <c r="D11" s="13">
        <v>31</v>
      </c>
      <c r="E11" s="13">
        <v>52</v>
      </c>
      <c r="F11" s="13">
        <v>10</v>
      </c>
      <c r="G11" s="13">
        <v>2</v>
      </c>
      <c r="H11" s="13">
        <v>9</v>
      </c>
      <c r="I11" s="13">
        <v>34</v>
      </c>
      <c r="J11" s="13">
        <v>16</v>
      </c>
      <c r="K11" s="13">
        <v>67</v>
      </c>
      <c r="L11" s="13">
        <v>7</v>
      </c>
      <c r="M11" s="13">
        <v>0</v>
      </c>
      <c r="N11" s="13">
        <v>7</v>
      </c>
      <c r="O11" s="13">
        <v>0</v>
      </c>
      <c r="P11" s="13">
        <v>1</v>
      </c>
      <c r="Q11" s="13">
        <v>0</v>
      </c>
      <c r="R11" s="13">
        <v>1</v>
      </c>
      <c r="T11" s="8">
        <f t="shared" si="0"/>
        <v>0.20077220077220076</v>
      </c>
      <c r="U11" s="8">
        <f t="shared" si="1"/>
        <v>0.26595744680851063</v>
      </c>
      <c r="V11" s="8">
        <f t="shared" si="2"/>
        <v>0.3590733590733591</v>
      </c>
    </row>
    <row r="12" spans="1:22" ht="19.5" customHeight="1">
      <c r="A12" s="18" t="s">
        <v>37</v>
      </c>
      <c r="B12" s="13">
        <v>11</v>
      </c>
      <c r="C12" s="13">
        <v>29</v>
      </c>
      <c r="D12" s="13">
        <v>2</v>
      </c>
      <c r="E12" s="13">
        <v>6</v>
      </c>
      <c r="F12" s="13">
        <v>1</v>
      </c>
      <c r="G12" s="13">
        <v>0</v>
      </c>
      <c r="H12" s="13">
        <v>0</v>
      </c>
      <c r="I12" s="13">
        <v>2</v>
      </c>
      <c r="J12" s="13">
        <v>5</v>
      </c>
      <c r="K12" s="13">
        <v>10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T12" s="8">
        <f t="shared" si="0"/>
        <v>0.20689655172413793</v>
      </c>
      <c r="U12" s="8">
        <f t="shared" si="1"/>
        <v>0.3235294117647059</v>
      </c>
      <c r="V12" s="8">
        <f t="shared" si="2"/>
        <v>0.2413793103448276</v>
      </c>
    </row>
    <row r="13" spans="1:22" ht="19.5" customHeight="1">
      <c r="A13" s="20" t="s">
        <v>64</v>
      </c>
      <c r="B13" s="13">
        <v>49</v>
      </c>
      <c r="C13" s="13">
        <v>158</v>
      </c>
      <c r="D13" s="13">
        <v>29</v>
      </c>
      <c r="E13" s="13">
        <v>39</v>
      </c>
      <c r="F13" s="13">
        <v>6</v>
      </c>
      <c r="G13" s="13">
        <v>1</v>
      </c>
      <c r="H13" s="13">
        <v>15</v>
      </c>
      <c r="I13" s="13">
        <v>32</v>
      </c>
      <c r="J13" s="13">
        <v>16</v>
      </c>
      <c r="K13" s="13">
        <v>59</v>
      </c>
      <c r="L13" s="13">
        <v>3</v>
      </c>
      <c r="M13" s="13">
        <v>0</v>
      </c>
      <c r="N13" s="13">
        <v>2</v>
      </c>
      <c r="O13" s="13">
        <v>0</v>
      </c>
      <c r="P13" s="13">
        <v>0</v>
      </c>
      <c r="Q13" s="13">
        <v>2</v>
      </c>
      <c r="R13" s="13">
        <v>1</v>
      </c>
      <c r="T13" s="8">
        <f t="shared" si="0"/>
        <v>0.2468354430379747</v>
      </c>
      <c r="U13" s="8">
        <f t="shared" si="1"/>
        <v>0.327683615819209</v>
      </c>
      <c r="V13" s="8">
        <f t="shared" si="2"/>
        <v>0.5822784810126582</v>
      </c>
    </row>
    <row r="14" spans="1:22" ht="19.5" customHeight="1">
      <c r="A14" s="18" t="s">
        <v>48</v>
      </c>
      <c r="B14" s="13">
        <v>92</v>
      </c>
      <c r="C14" s="13">
        <v>277</v>
      </c>
      <c r="D14" s="13">
        <v>46</v>
      </c>
      <c r="E14" s="13">
        <v>61</v>
      </c>
      <c r="F14" s="13">
        <v>12</v>
      </c>
      <c r="G14" s="13">
        <v>0</v>
      </c>
      <c r="H14" s="13">
        <v>26</v>
      </c>
      <c r="I14" s="13">
        <v>57</v>
      </c>
      <c r="J14" s="13">
        <v>46</v>
      </c>
      <c r="K14" s="13">
        <v>88</v>
      </c>
      <c r="L14" s="13">
        <v>5</v>
      </c>
      <c r="M14" s="13">
        <v>0</v>
      </c>
      <c r="N14" s="13">
        <v>8</v>
      </c>
      <c r="O14" s="13">
        <v>0</v>
      </c>
      <c r="P14" s="13">
        <v>0</v>
      </c>
      <c r="Q14" s="13">
        <v>1</v>
      </c>
      <c r="R14" s="13">
        <v>1</v>
      </c>
      <c r="T14" s="8">
        <f t="shared" si="0"/>
        <v>0.22021660649819494</v>
      </c>
      <c r="U14" s="8">
        <f t="shared" si="1"/>
        <v>0.34146341463414637</v>
      </c>
      <c r="V14" s="8">
        <f t="shared" si="2"/>
        <v>0.5451263537906137</v>
      </c>
    </row>
    <row r="15" spans="1:22" ht="19.5" customHeight="1">
      <c r="A15" s="18" t="s">
        <v>49</v>
      </c>
      <c r="B15" s="13">
        <v>103</v>
      </c>
      <c r="C15" s="13">
        <v>327</v>
      </c>
      <c r="D15" s="13">
        <v>32</v>
      </c>
      <c r="E15" s="13">
        <v>67</v>
      </c>
      <c r="F15" s="13">
        <v>14</v>
      </c>
      <c r="G15" s="13">
        <v>2</v>
      </c>
      <c r="H15" s="13">
        <v>2</v>
      </c>
      <c r="I15" s="13">
        <v>28</v>
      </c>
      <c r="J15" s="13">
        <v>46</v>
      </c>
      <c r="K15" s="13">
        <v>95</v>
      </c>
      <c r="L15" s="13">
        <v>1</v>
      </c>
      <c r="M15" s="13">
        <v>0</v>
      </c>
      <c r="N15" s="13">
        <v>11</v>
      </c>
      <c r="O15" s="13">
        <v>0</v>
      </c>
      <c r="P15" s="13">
        <v>0</v>
      </c>
      <c r="Q15" s="13">
        <v>4</v>
      </c>
      <c r="R15" s="13">
        <v>1</v>
      </c>
      <c r="T15" s="8">
        <f t="shared" si="0"/>
        <v>0.20489296636085627</v>
      </c>
      <c r="U15" s="8">
        <f t="shared" si="1"/>
        <v>0.3048128342245989</v>
      </c>
      <c r="V15" s="8">
        <f t="shared" si="2"/>
        <v>0.2782874617737003</v>
      </c>
    </row>
    <row r="16" spans="1:22" ht="19.5" customHeight="1">
      <c r="A16" s="18" t="s">
        <v>36</v>
      </c>
      <c r="B16" s="13">
        <v>108</v>
      </c>
      <c r="C16" s="13">
        <v>368</v>
      </c>
      <c r="D16" s="13">
        <v>53</v>
      </c>
      <c r="E16" s="13">
        <v>99</v>
      </c>
      <c r="F16" s="13">
        <v>15</v>
      </c>
      <c r="G16" s="13">
        <v>0</v>
      </c>
      <c r="H16" s="13">
        <v>22</v>
      </c>
      <c r="I16" s="13">
        <v>59</v>
      </c>
      <c r="J16" s="13">
        <v>40</v>
      </c>
      <c r="K16" s="13">
        <v>130</v>
      </c>
      <c r="L16" s="13">
        <v>0</v>
      </c>
      <c r="M16" s="13">
        <v>0</v>
      </c>
      <c r="N16" s="13">
        <v>7</v>
      </c>
      <c r="O16" s="13">
        <v>0</v>
      </c>
      <c r="P16" s="13">
        <v>0</v>
      </c>
      <c r="Q16" s="13">
        <v>4</v>
      </c>
      <c r="R16" s="13">
        <v>1</v>
      </c>
      <c r="T16" s="8">
        <f t="shared" si="0"/>
        <v>0.26902173913043476</v>
      </c>
      <c r="U16" s="8">
        <f t="shared" si="1"/>
        <v>0.34068627450980393</v>
      </c>
      <c r="V16" s="8">
        <f t="shared" si="2"/>
        <v>0.4891304347826087</v>
      </c>
    </row>
    <row r="17" spans="1:22" ht="19.5" customHeight="1">
      <c r="A17" s="19" t="s">
        <v>39</v>
      </c>
      <c r="B17" s="13">
        <v>127</v>
      </c>
      <c r="C17" s="13">
        <v>470</v>
      </c>
      <c r="D17" s="13">
        <v>63</v>
      </c>
      <c r="E17" s="13">
        <v>113</v>
      </c>
      <c r="F17" s="13">
        <v>25</v>
      </c>
      <c r="G17" s="13">
        <v>3</v>
      </c>
      <c r="H17" s="13">
        <v>17</v>
      </c>
      <c r="I17" s="13">
        <v>52</v>
      </c>
      <c r="J17" s="13">
        <v>41</v>
      </c>
      <c r="K17" s="13">
        <v>131</v>
      </c>
      <c r="L17" s="13">
        <v>7</v>
      </c>
      <c r="M17" s="13">
        <v>0</v>
      </c>
      <c r="N17" s="13">
        <v>9</v>
      </c>
      <c r="O17" s="13">
        <v>16</v>
      </c>
      <c r="P17" s="13">
        <v>3</v>
      </c>
      <c r="Q17" s="13">
        <v>8</v>
      </c>
      <c r="R17" s="13">
        <v>3</v>
      </c>
      <c r="T17" s="8">
        <f t="shared" si="0"/>
        <v>0.2404255319148936</v>
      </c>
      <c r="U17" s="8">
        <f t="shared" si="1"/>
        <v>0.3108108108108108</v>
      </c>
      <c r="V17" s="8">
        <f t="shared" si="2"/>
        <v>0.4148936170212766</v>
      </c>
    </row>
    <row r="18" spans="1:22" ht="19.5" customHeight="1">
      <c r="A18" s="20" t="s">
        <v>50</v>
      </c>
      <c r="B18" s="13">
        <v>66</v>
      </c>
      <c r="C18" s="13">
        <v>227</v>
      </c>
      <c r="D18" s="13">
        <v>19</v>
      </c>
      <c r="E18" s="13">
        <v>49</v>
      </c>
      <c r="F18" s="13">
        <v>18</v>
      </c>
      <c r="G18" s="13">
        <v>1</v>
      </c>
      <c r="H18" s="13">
        <v>7</v>
      </c>
      <c r="I18" s="13">
        <v>24</v>
      </c>
      <c r="J18" s="13">
        <v>7</v>
      </c>
      <c r="K18" s="13">
        <v>66</v>
      </c>
      <c r="L18" s="13">
        <v>1</v>
      </c>
      <c r="M18" s="13">
        <v>0</v>
      </c>
      <c r="N18" s="13">
        <v>5</v>
      </c>
      <c r="O18" s="13">
        <v>0</v>
      </c>
      <c r="P18" s="13">
        <v>0</v>
      </c>
      <c r="Q18" s="13">
        <v>7</v>
      </c>
      <c r="R18" s="13">
        <v>1</v>
      </c>
      <c r="S18" s="3"/>
      <c r="T18" s="8">
        <f t="shared" si="0"/>
        <v>0.21585903083700442</v>
      </c>
      <c r="U18" s="8">
        <f t="shared" si="1"/>
        <v>0.2425531914893617</v>
      </c>
      <c r="V18" s="8">
        <f t="shared" si="2"/>
        <v>0.3964757709251101</v>
      </c>
    </row>
    <row r="19" spans="1:22" ht="19.5" customHeight="1">
      <c r="A19" s="20" t="s">
        <v>41</v>
      </c>
      <c r="B19" s="13">
        <v>107</v>
      </c>
      <c r="C19" s="13">
        <v>362</v>
      </c>
      <c r="D19" s="13">
        <v>39</v>
      </c>
      <c r="E19" s="13">
        <v>86</v>
      </c>
      <c r="F19" s="13">
        <v>15</v>
      </c>
      <c r="G19" s="13">
        <v>0</v>
      </c>
      <c r="H19" s="13">
        <v>12</v>
      </c>
      <c r="I19" s="13">
        <v>26</v>
      </c>
      <c r="J19" s="13">
        <v>37</v>
      </c>
      <c r="K19" s="13">
        <v>104</v>
      </c>
      <c r="L19" s="13">
        <v>0</v>
      </c>
      <c r="M19" s="13">
        <v>0</v>
      </c>
      <c r="N19" s="13">
        <v>6</v>
      </c>
      <c r="O19" s="13">
        <v>10</v>
      </c>
      <c r="P19" s="13">
        <v>2</v>
      </c>
      <c r="Q19" s="13">
        <v>6</v>
      </c>
      <c r="R19" s="13">
        <v>0</v>
      </c>
      <c r="T19" s="8">
        <f t="shared" si="0"/>
        <v>0.23756906077348067</v>
      </c>
      <c r="U19" s="8">
        <f t="shared" si="1"/>
        <v>0.3082706766917293</v>
      </c>
      <c r="V19" s="8">
        <f t="shared" si="2"/>
        <v>0.3784530386740331</v>
      </c>
    </row>
    <row r="20" spans="1:22" ht="19.5" customHeight="1">
      <c r="A20" s="18" t="s">
        <v>65</v>
      </c>
      <c r="B20" s="13">
        <v>96</v>
      </c>
      <c r="C20" s="13">
        <v>332</v>
      </c>
      <c r="D20" s="13">
        <v>45</v>
      </c>
      <c r="E20" s="13">
        <v>76</v>
      </c>
      <c r="F20" s="13">
        <v>20</v>
      </c>
      <c r="G20" s="13">
        <v>2</v>
      </c>
      <c r="H20" s="13">
        <v>14</v>
      </c>
      <c r="I20" s="13">
        <v>48</v>
      </c>
      <c r="J20" s="13">
        <v>32</v>
      </c>
      <c r="K20" s="13">
        <v>92</v>
      </c>
      <c r="L20" s="13">
        <v>7</v>
      </c>
      <c r="M20" s="13">
        <v>0</v>
      </c>
      <c r="N20" s="13">
        <v>5</v>
      </c>
      <c r="O20" s="13">
        <v>2</v>
      </c>
      <c r="P20" s="13">
        <v>2</v>
      </c>
      <c r="Q20" s="13">
        <v>13</v>
      </c>
      <c r="R20" s="13">
        <v>1</v>
      </c>
      <c r="T20" s="8">
        <f t="shared" si="0"/>
        <v>0.2289156626506024</v>
      </c>
      <c r="U20" s="8">
        <f t="shared" si="1"/>
        <v>0.30997304582210244</v>
      </c>
      <c r="V20" s="8">
        <f t="shared" si="2"/>
        <v>0.42771084337349397</v>
      </c>
    </row>
    <row r="21" spans="1:22" ht="19.5" customHeight="1">
      <c r="A21" s="18" t="s">
        <v>42</v>
      </c>
      <c r="B21" s="13">
        <v>67</v>
      </c>
      <c r="C21" s="13">
        <v>185</v>
      </c>
      <c r="D21" s="13">
        <v>31</v>
      </c>
      <c r="E21" s="13">
        <v>49</v>
      </c>
      <c r="F21" s="13">
        <v>9</v>
      </c>
      <c r="G21" s="13">
        <v>0</v>
      </c>
      <c r="H21" s="13">
        <v>9</v>
      </c>
      <c r="I21" s="13">
        <v>31</v>
      </c>
      <c r="J21" s="13">
        <v>25</v>
      </c>
      <c r="K21" s="13">
        <v>59</v>
      </c>
      <c r="L21" s="13">
        <v>2</v>
      </c>
      <c r="M21" s="13">
        <v>0</v>
      </c>
      <c r="N21" s="13">
        <v>4</v>
      </c>
      <c r="O21" s="13">
        <v>8</v>
      </c>
      <c r="P21" s="13">
        <v>0</v>
      </c>
      <c r="Q21" s="13">
        <v>10</v>
      </c>
      <c r="R21" s="13">
        <v>3</v>
      </c>
      <c r="T21" s="8">
        <f t="shared" si="0"/>
        <v>0.2648648648648649</v>
      </c>
      <c r="U21" s="8">
        <f t="shared" si="1"/>
        <v>0.3584905660377358</v>
      </c>
      <c r="V21" s="8">
        <f t="shared" si="2"/>
        <v>0.4594594594594595</v>
      </c>
    </row>
    <row r="22" spans="1:22" ht="19.5" customHeight="1">
      <c r="A22" s="18" t="s">
        <v>51</v>
      </c>
      <c r="B22" s="13">
        <v>93</v>
      </c>
      <c r="C22" s="13">
        <v>310</v>
      </c>
      <c r="D22" s="13">
        <v>55</v>
      </c>
      <c r="E22" s="13">
        <v>96</v>
      </c>
      <c r="F22" s="13">
        <v>31</v>
      </c>
      <c r="G22" s="13">
        <v>0</v>
      </c>
      <c r="H22" s="13">
        <v>22</v>
      </c>
      <c r="I22" s="13">
        <v>56</v>
      </c>
      <c r="J22" s="13">
        <v>45</v>
      </c>
      <c r="K22" s="13">
        <v>57</v>
      </c>
      <c r="L22" s="13">
        <v>7</v>
      </c>
      <c r="M22" s="13">
        <v>0</v>
      </c>
      <c r="N22" s="13">
        <v>13</v>
      </c>
      <c r="O22" s="13">
        <v>1</v>
      </c>
      <c r="P22" s="13">
        <v>1</v>
      </c>
      <c r="Q22" s="13">
        <v>1</v>
      </c>
      <c r="R22" s="13">
        <v>1</v>
      </c>
      <c r="T22" s="8">
        <f t="shared" si="0"/>
        <v>0.3096774193548387</v>
      </c>
      <c r="U22" s="8">
        <f t="shared" si="1"/>
        <v>0.4088397790055249</v>
      </c>
      <c r="V22" s="8">
        <f t="shared" si="2"/>
        <v>0.6225806451612903</v>
      </c>
    </row>
    <row r="23" spans="1:22" ht="19.5" customHeight="1">
      <c r="A23" s="19" t="s">
        <v>38</v>
      </c>
      <c r="B23" s="13">
        <v>75</v>
      </c>
      <c r="C23" s="13">
        <v>234</v>
      </c>
      <c r="D23" s="13">
        <v>27</v>
      </c>
      <c r="E23" s="13">
        <v>60</v>
      </c>
      <c r="F23" s="13">
        <v>21</v>
      </c>
      <c r="G23" s="13">
        <v>2</v>
      </c>
      <c r="H23" s="13">
        <v>3</v>
      </c>
      <c r="I23" s="13">
        <v>22</v>
      </c>
      <c r="J23" s="13">
        <v>16</v>
      </c>
      <c r="K23" s="13">
        <v>47</v>
      </c>
      <c r="L23" s="13">
        <v>5</v>
      </c>
      <c r="M23" s="13">
        <v>1</v>
      </c>
      <c r="N23" s="13">
        <v>1</v>
      </c>
      <c r="O23" s="13">
        <v>9</v>
      </c>
      <c r="P23" s="13">
        <v>2</v>
      </c>
      <c r="Q23" s="13">
        <v>2</v>
      </c>
      <c r="R23" s="13">
        <v>0</v>
      </c>
      <c r="T23" s="8">
        <f t="shared" si="0"/>
        <v>0.2564102564102564</v>
      </c>
      <c r="U23" s="8">
        <f t="shared" si="1"/>
        <v>0.3176470588235294</v>
      </c>
      <c r="V23" s="8">
        <f t="shared" si="2"/>
        <v>0.4017094017094017</v>
      </c>
    </row>
    <row r="24" spans="1:22" ht="19.5" customHeight="1">
      <c r="A24" s="18" t="s">
        <v>66</v>
      </c>
      <c r="B24" s="13">
        <v>79</v>
      </c>
      <c r="C24" s="13">
        <v>187</v>
      </c>
      <c r="D24" s="13">
        <v>44</v>
      </c>
      <c r="E24" s="13">
        <v>46</v>
      </c>
      <c r="F24" s="13">
        <v>3</v>
      </c>
      <c r="G24" s="13">
        <v>1</v>
      </c>
      <c r="H24" s="13">
        <v>33</v>
      </c>
      <c r="I24" s="13">
        <v>61</v>
      </c>
      <c r="J24" s="13">
        <v>24</v>
      </c>
      <c r="K24" s="13">
        <v>74</v>
      </c>
      <c r="L24" s="13">
        <v>1</v>
      </c>
      <c r="M24" s="13">
        <v>0</v>
      </c>
      <c r="N24" s="13">
        <v>2</v>
      </c>
      <c r="O24" s="13">
        <v>1</v>
      </c>
      <c r="P24" s="13">
        <v>0</v>
      </c>
      <c r="Q24" s="13">
        <v>4</v>
      </c>
      <c r="R24" s="13">
        <v>1</v>
      </c>
      <c r="T24" s="8">
        <f t="shared" si="0"/>
        <v>0.24598930481283424</v>
      </c>
      <c r="U24" s="8">
        <f t="shared" si="1"/>
        <v>0.33490566037735847</v>
      </c>
      <c r="V24" s="8">
        <f t="shared" si="2"/>
        <v>0.8021390374331551</v>
      </c>
    </row>
    <row r="25" spans="1:22" ht="18">
      <c r="A25" s="18"/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T25" s="8" t="e">
        <f t="shared" si="0"/>
        <v>#DIV/0!</v>
      </c>
      <c r="U25" s="8" t="e">
        <f t="shared" si="1"/>
        <v>#DIV/0!</v>
      </c>
      <c r="V25" s="8" t="e">
        <f t="shared" si="2"/>
        <v>#DIV/0!</v>
      </c>
    </row>
    <row r="26" spans="1:22" ht="18">
      <c r="A26" s="21"/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T26" s="8" t="e">
        <f t="shared" si="0"/>
        <v>#DIV/0!</v>
      </c>
      <c r="U26" s="8" t="e">
        <f t="shared" si="1"/>
        <v>#DIV/0!</v>
      </c>
      <c r="V26" s="8" t="e">
        <f t="shared" si="2"/>
        <v>#DIV/0!</v>
      </c>
    </row>
    <row r="27" spans="1:22" s="3" customFormat="1" ht="18">
      <c r="A27" s="18"/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"/>
      <c r="T27" s="8" t="e">
        <f t="shared" si="0"/>
        <v>#DIV/0!</v>
      </c>
      <c r="U27" s="8" t="e">
        <f t="shared" si="1"/>
        <v>#DIV/0!</v>
      </c>
      <c r="V27" s="8" t="e">
        <f t="shared" si="2"/>
        <v>#DIV/0!</v>
      </c>
    </row>
    <row r="28" spans="1:22" s="3" customFormat="1" ht="18">
      <c r="A28" s="19"/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T28" s="8" t="e">
        <f t="shared" si="0"/>
        <v>#DIV/0!</v>
      </c>
      <c r="U28" s="8" t="e">
        <f t="shared" si="1"/>
        <v>#DIV/0!</v>
      </c>
      <c r="V28" s="8" t="e">
        <f t="shared" si="2"/>
        <v>#DIV/0!</v>
      </c>
    </row>
    <row r="29" spans="1:22" s="13" customFormat="1" ht="21" customHeight="1">
      <c r="A29" s="18"/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T29" s="8" t="e">
        <f t="shared" si="0"/>
        <v>#DIV/0!</v>
      </c>
      <c r="U29" s="8" t="e">
        <f t="shared" si="1"/>
        <v>#DIV/0!</v>
      </c>
      <c r="V29" s="8" t="e">
        <f t="shared" si="2"/>
        <v>#DIV/0!</v>
      </c>
    </row>
    <row r="30" spans="1:22" ht="18" customHeight="1">
      <c r="A30" s="7"/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T30" s="8" t="e">
        <f t="shared" si="0"/>
        <v>#DIV/0!</v>
      </c>
      <c r="U30" s="8" t="e">
        <f t="shared" si="1"/>
        <v>#DIV/0!</v>
      </c>
      <c r="V30" s="8" t="e">
        <f t="shared" si="2"/>
        <v>#DIV/0!</v>
      </c>
    </row>
    <row r="31" spans="2:22" ht="18" customHeight="1"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T31" s="8" t="s">
        <v>22</v>
      </c>
      <c r="U31" s="8" t="s">
        <v>22</v>
      </c>
      <c r="V31" s="8" t="s">
        <v>22</v>
      </c>
    </row>
    <row r="32" spans="1:22" ht="18" customHeight="1">
      <c r="A32" s="6" t="s">
        <v>21</v>
      </c>
      <c r="B32" s="13">
        <v>162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8</v>
      </c>
      <c r="R32" s="13">
        <v>0</v>
      </c>
      <c r="T32" s="8" t="e">
        <f>+E32/C32</f>
        <v>#DIV/0!</v>
      </c>
      <c r="U32" s="8" t="e">
        <f>(J32+E32+L32)/(J32+C32+L32)</f>
        <v>#DIV/0!</v>
      </c>
      <c r="V32" s="8" t="e">
        <f>((E32-F32-G32-H32)+(F32*2)+(G32*3)+(H32*4))/C32</f>
        <v>#DIV/0!</v>
      </c>
    </row>
    <row r="33" spans="1:22" ht="18" customHeight="1">
      <c r="A33" s="6" t="s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U33" s="8"/>
      <c r="V33" s="25"/>
    </row>
    <row r="34" spans="1:22" ht="18" customHeight="1">
      <c r="A34" s="9" t="s">
        <v>23</v>
      </c>
      <c r="B34" s="3">
        <f>C58</f>
        <v>162</v>
      </c>
      <c r="C34" s="3">
        <f aca="true" t="shared" si="3" ref="C34:R34">+SUM(C4:C32)</f>
        <v>5471</v>
      </c>
      <c r="D34" s="3">
        <f t="shared" si="3"/>
        <v>718</v>
      </c>
      <c r="E34" s="3">
        <f t="shared" si="3"/>
        <v>1306</v>
      </c>
      <c r="F34" s="3">
        <f t="shared" si="3"/>
        <v>268</v>
      </c>
      <c r="G34" s="3">
        <f t="shared" si="3"/>
        <v>26</v>
      </c>
      <c r="H34" s="3">
        <f t="shared" si="3"/>
        <v>237</v>
      </c>
      <c r="I34" s="3">
        <f t="shared" si="3"/>
        <v>696</v>
      </c>
      <c r="J34" s="3">
        <f t="shared" si="3"/>
        <v>573</v>
      </c>
      <c r="K34" s="3">
        <f t="shared" si="3"/>
        <v>1483</v>
      </c>
      <c r="L34" s="3">
        <f t="shared" si="3"/>
        <v>64</v>
      </c>
      <c r="M34" s="3">
        <f t="shared" si="3"/>
        <v>3</v>
      </c>
      <c r="N34" s="3">
        <f t="shared" si="3"/>
        <v>119</v>
      </c>
      <c r="O34" s="3">
        <f t="shared" si="3"/>
        <v>69</v>
      </c>
      <c r="P34" s="3">
        <f t="shared" si="3"/>
        <v>14</v>
      </c>
      <c r="Q34" s="3">
        <f t="shared" si="3"/>
        <v>104</v>
      </c>
      <c r="R34" s="3">
        <f t="shared" si="3"/>
        <v>21</v>
      </c>
      <c r="T34" s="8">
        <f>+E34/C34</f>
        <v>0.23871321513434474</v>
      </c>
      <c r="U34" s="8">
        <f>(J34+E34+L34)/(J34+C34+L34)</f>
        <v>0.31810740013097577</v>
      </c>
      <c r="V34" s="8">
        <f>((E34-F34-G34-H34)+(F34*2)+(G34*3)+(H34*4))/C34</f>
        <v>0.42716139645403034</v>
      </c>
    </row>
    <row r="35" spans="1:22" ht="18" customHeight="1">
      <c r="A35" s="9" t="s">
        <v>22</v>
      </c>
      <c r="B35" s="3" t="s">
        <v>22</v>
      </c>
      <c r="C35" s="3" t="s">
        <v>22</v>
      </c>
      <c r="D35" s="3" t="s">
        <v>22</v>
      </c>
      <c r="E35" s="3" t="s">
        <v>22</v>
      </c>
      <c r="F35" s="3" t="s">
        <v>22</v>
      </c>
      <c r="G35" s="3" t="s">
        <v>22</v>
      </c>
      <c r="H35" s="3" t="s">
        <v>22</v>
      </c>
      <c r="I35" s="3" t="s">
        <v>22</v>
      </c>
      <c r="J35" s="3" t="s">
        <v>22</v>
      </c>
      <c r="K35" s="3" t="s">
        <v>22</v>
      </c>
      <c r="L35" s="3" t="s">
        <v>22</v>
      </c>
      <c r="M35" s="3" t="s">
        <v>22</v>
      </c>
      <c r="N35" s="3" t="s">
        <v>22</v>
      </c>
      <c r="O35" s="3" t="s">
        <v>22</v>
      </c>
      <c r="P35" s="3" t="s">
        <v>22</v>
      </c>
      <c r="Q35" s="3" t="s">
        <v>22</v>
      </c>
      <c r="R35" s="3" t="s">
        <v>22</v>
      </c>
      <c r="S35" s="3" t="s">
        <v>22</v>
      </c>
      <c r="T35" s="8" t="s">
        <v>22</v>
      </c>
      <c r="U35" s="8" t="s">
        <v>22</v>
      </c>
      <c r="V35" s="8" t="s">
        <v>22</v>
      </c>
    </row>
    <row r="36" spans="1:23" ht="18" customHeight="1">
      <c r="A36" s="10" t="s">
        <v>21</v>
      </c>
      <c r="B36" s="11" t="s">
        <v>24</v>
      </c>
      <c r="C36" s="11" t="s">
        <v>25</v>
      </c>
      <c r="D36" s="11" t="s">
        <v>26</v>
      </c>
      <c r="E36" s="11" t="s">
        <v>3</v>
      </c>
      <c r="F36" s="11" t="s">
        <v>27</v>
      </c>
      <c r="G36" s="11" t="s">
        <v>4</v>
      </c>
      <c r="H36" s="11" t="s">
        <v>9</v>
      </c>
      <c r="I36" s="11" t="s">
        <v>10</v>
      </c>
      <c r="J36" s="11" t="s">
        <v>28</v>
      </c>
      <c r="K36" s="11" t="s">
        <v>29</v>
      </c>
      <c r="L36" s="11" t="s">
        <v>30</v>
      </c>
      <c r="M36" s="11" t="s">
        <v>31</v>
      </c>
      <c r="N36" s="11" t="s">
        <v>32</v>
      </c>
      <c r="O36" s="11" t="s">
        <v>33</v>
      </c>
      <c r="P36" s="11" t="s">
        <v>8</v>
      </c>
      <c r="Q36" s="11" t="s">
        <v>17</v>
      </c>
      <c r="R36" s="11" t="s">
        <v>2</v>
      </c>
      <c r="S36" s="12"/>
      <c r="T36" s="11" t="s">
        <v>34</v>
      </c>
      <c r="U36" s="11" t="s">
        <v>18</v>
      </c>
      <c r="V36" s="11" t="s">
        <v>35</v>
      </c>
      <c r="W36" s="23"/>
    </row>
    <row r="37" spans="1:23" ht="18" customHeight="1">
      <c r="A37" s="18" t="s">
        <v>52</v>
      </c>
      <c r="B37" s="13">
        <v>17</v>
      </c>
      <c r="C37" s="13">
        <v>17</v>
      </c>
      <c r="D37" s="28">
        <v>101.33</v>
      </c>
      <c r="E37" s="13">
        <v>76</v>
      </c>
      <c r="F37" s="13">
        <v>71</v>
      </c>
      <c r="G37" s="13">
        <v>126</v>
      </c>
      <c r="H37" s="13">
        <v>28</v>
      </c>
      <c r="I37" s="13">
        <v>62</v>
      </c>
      <c r="J37" s="13">
        <v>3</v>
      </c>
      <c r="K37" s="13">
        <v>8</v>
      </c>
      <c r="L37" s="13">
        <v>0</v>
      </c>
      <c r="M37" s="13">
        <v>1</v>
      </c>
      <c r="N37" s="13">
        <v>0</v>
      </c>
      <c r="O37" s="13">
        <v>0</v>
      </c>
      <c r="P37" s="13">
        <v>24</v>
      </c>
      <c r="Q37" s="13">
        <v>0</v>
      </c>
      <c r="R37" s="13">
        <v>454</v>
      </c>
      <c r="S37"/>
      <c r="T37" s="24">
        <f aca="true" t="shared" si="4" ref="T37:T56">F37*9/D37</f>
        <v>6.306128491068785</v>
      </c>
      <c r="U37" s="14">
        <f aca="true" t="shared" si="5" ref="U37:U56">+G37/R37</f>
        <v>0.2775330396475771</v>
      </c>
      <c r="V37" s="14">
        <f aca="true" t="shared" si="6" ref="V37:V56">(G37+H37)/D37</f>
        <v>1.5197868350932597</v>
      </c>
      <c r="W37" s="22"/>
    </row>
    <row r="38" spans="1:23" ht="18" customHeight="1">
      <c r="A38" s="18" t="s">
        <v>44</v>
      </c>
      <c r="B38" s="13">
        <v>30</v>
      </c>
      <c r="C38" s="13">
        <v>0</v>
      </c>
      <c r="D38" s="28">
        <v>31.33</v>
      </c>
      <c r="E38" s="13">
        <v>17</v>
      </c>
      <c r="F38" s="13">
        <v>15</v>
      </c>
      <c r="G38" s="13">
        <v>27</v>
      </c>
      <c r="H38" s="13">
        <v>20</v>
      </c>
      <c r="I38" s="13">
        <v>42</v>
      </c>
      <c r="J38" s="13">
        <v>3</v>
      </c>
      <c r="K38" s="13">
        <v>5</v>
      </c>
      <c r="L38" s="13">
        <v>1</v>
      </c>
      <c r="M38" s="13">
        <v>0</v>
      </c>
      <c r="N38" s="13">
        <v>0</v>
      </c>
      <c r="O38" s="13">
        <v>0</v>
      </c>
      <c r="P38" s="13">
        <v>3</v>
      </c>
      <c r="Q38" s="13">
        <v>0</v>
      </c>
      <c r="R38" s="13">
        <v>137</v>
      </c>
      <c r="S38"/>
      <c r="T38" s="24">
        <f t="shared" si="4"/>
        <v>4.308969039259496</v>
      </c>
      <c r="U38" s="14">
        <f t="shared" si="5"/>
        <v>0.19708029197080293</v>
      </c>
      <c r="V38" s="14">
        <f t="shared" si="6"/>
        <v>1.5001595914458985</v>
      </c>
      <c r="W38" s="22"/>
    </row>
    <row r="39" spans="1:23" ht="18" customHeight="1">
      <c r="A39" s="18" t="s">
        <v>67</v>
      </c>
      <c r="B39" s="13">
        <v>47</v>
      </c>
      <c r="C39" s="13">
        <v>0</v>
      </c>
      <c r="D39" s="28">
        <v>67</v>
      </c>
      <c r="E39" s="13">
        <v>46</v>
      </c>
      <c r="F39" s="13">
        <v>41</v>
      </c>
      <c r="G39" s="13">
        <v>70</v>
      </c>
      <c r="H39" s="13">
        <v>26</v>
      </c>
      <c r="I39" s="13">
        <v>63</v>
      </c>
      <c r="J39" s="13">
        <v>1</v>
      </c>
      <c r="K39" s="13">
        <v>2</v>
      </c>
      <c r="L39" s="13">
        <v>1</v>
      </c>
      <c r="M39" s="13">
        <v>0</v>
      </c>
      <c r="N39" s="13">
        <v>0</v>
      </c>
      <c r="O39" s="13">
        <v>0</v>
      </c>
      <c r="P39" s="13">
        <v>18</v>
      </c>
      <c r="Q39" s="13">
        <v>0</v>
      </c>
      <c r="R39" s="13">
        <v>299</v>
      </c>
      <c r="S39"/>
      <c r="T39" s="24">
        <f t="shared" si="4"/>
        <v>5.507462686567164</v>
      </c>
      <c r="U39" s="14">
        <f t="shared" si="5"/>
        <v>0.23411371237458195</v>
      </c>
      <c r="V39" s="14">
        <f t="shared" si="6"/>
        <v>1.4328358208955223</v>
      </c>
      <c r="W39" s="22"/>
    </row>
    <row r="40" spans="1:23" ht="18" customHeight="1">
      <c r="A40" s="18" t="s">
        <v>68</v>
      </c>
      <c r="B40" s="13">
        <v>17</v>
      </c>
      <c r="C40" s="13">
        <v>17</v>
      </c>
      <c r="D40" s="28">
        <v>96.66</v>
      </c>
      <c r="E40" s="13">
        <v>75</v>
      </c>
      <c r="F40" s="13">
        <v>68</v>
      </c>
      <c r="G40" s="13">
        <v>120</v>
      </c>
      <c r="H40" s="13">
        <v>47</v>
      </c>
      <c r="I40" s="13">
        <v>82</v>
      </c>
      <c r="J40" s="13">
        <v>4</v>
      </c>
      <c r="K40" s="13">
        <v>10</v>
      </c>
      <c r="L40" s="13">
        <v>0</v>
      </c>
      <c r="M40" s="13">
        <v>1</v>
      </c>
      <c r="N40" s="13">
        <v>0</v>
      </c>
      <c r="O40" s="13">
        <v>0</v>
      </c>
      <c r="P40" s="13">
        <v>19</v>
      </c>
      <c r="Q40" s="13">
        <v>0</v>
      </c>
      <c r="R40" s="13">
        <v>448</v>
      </c>
      <c r="S40"/>
      <c r="T40" s="24">
        <f t="shared" si="4"/>
        <v>6.33147113594041</v>
      </c>
      <c r="U40" s="14">
        <f t="shared" si="5"/>
        <v>0.26785714285714285</v>
      </c>
      <c r="V40" s="14">
        <f t="shared" si="6"/>
        <v>1.7277053589902753</v>
      </c>
      <c r="W40" s="22"/>
    </row>
    <row r="41" spans="1:23" ht="18" customHeight="1">
      <c r="A41" s="21" t="s">
        <v>53</v>
      </c>
      <c r="B41" s="13">
        <v>50</v>
      </c>
      <c r="C41" s="13">
        <v>0</v>
      </c>
      <c r="D41" s="28">
        <v>48.66</v>
      </c>
      <c r="E41" s="13">
        <v>25</v>
      </c>
      <c r="F41" s="13">
        <v>20</v>
      </c>
      <c r="G41" s="13">
        <v>39</v>
      </c>
      <c r="H41" s="13">
        <v>36</v>
      </c>
      <c r="I41" s="13">
        <v>64</v>
      </c>
      <c r="J41" s="13">
        <v>1</v>
      </c>
      <c r="K41" s="13">
        <v>3</v>
      </c>
      <c r="L41" s="13">
        <v>36</v>
      </c>
      <c r="M41" s="13">
        <v>0</v>
      </c>
      <c r="N41" s="13">
        <v>0</v>
      </c>
      <c r="O41" s="13">
        <v>0</v>
      </c>
      <c r="P41" s="13">
        <v>4</v>
      </c>
      <c r="Q41" s="13">
        <v>0</v>
      </c>
      <c r="R41" s="13">
        <v>218</v>
      </c>
      <c r="T41" s="16">
        <f t="shared" si="4"/>
        <v>3.6991368680641186</v>
      </c>
      <c r="U41" s="17">
        <f t="shared" si="5"/>
        <v>0.17889908256880735</v>
      </c>
      <c r="V41" s="17">
        <f t="shared" si="6"/>
        <v>1.5413070283600494</v>
      </c>
      <c r="W41" s="22"/>
    </row>
    <row r="42" spans="1:23" ht="18" customHeight="1">
      <c r="A42" s="18" t="s">
        <v>54</v>
      </c>
      <c r="B42" s="13">
        <v>28</v>
      </c>
      <c r="C42" s="13">
        <v>0</v>
      </c>
      <c r="D42" s="28">
        <v>38.33</v>
      </c>
      <c r="E42" s="13">
        <v>32</v>
      </c>
      <c r="F42" s="13">
        <v>27</v>
      </c>
      <c r="G42" s="13">
        <v>41</v>
      </c>
      <c r="H42" s="13">
        <v>28</v>
      </c>
      <c r="I42" s="13">
        <v>50</v>
      </c>
      <c r="J42" s="13">
        <v>1</v>
      </c>
      <c r="K42" s="13">
        <v>4</v>
      </c>
      <c r="L42" s="13">
        <v>0</v>
      </c>
      <c r="M42" s="13">
        <v>0</v>
      </c>
      <c r="N42" s="13">
        <v>0</v>
      </c>
      <c r="O42" s="13">
        <v>0</v>
      </c>
      <c r="P42" s="13">
        <v>11</v>
      </c>
      <c r="Q42" s="13">
        <v>0</v>
      </c>
      <c r="R42" s="13">
        <v>184</v>
      </c>
      <c r="S42"/>
      <c r="T42" s="24">
        <f t="shared" si="4"/>
        <v>6.33968171145317</v>
      </c>
      <c r="U42" s="14">
        <f t="shared" si="5"/>
        <v>0.22282608695652173</v>
      </c>
      <c r="V42" s="14">
        <f t="shared" si="6"/>
        <v>1.8001565353509001</v>
      </c>
      <c r="W42" s="22"/>
    </row>
    <row r="43" spans="1:23" ht="18" customHeight="1">
      <c r="A43" s="18" t="s">
        <v>45</v>
      </c>
      <c r="B43" s="13">
        <v>14</v>
      </c>
      <c r="C43" s="13">
        <v>14</v>
      </c>
      <c r="D43" s="28">
        <v>92.66</v>
      </c>
      <c r="E43" s="13">
        <v>33</v>
      </c>
      <c r="F43" s="13">
        <v>32</v>
      </c>
      <c r="G43" s="13">
        <v>78</v>
      </c>
      <c r="H43" s="13">
        <v>28</v>
      </c>
      <c r="I43" s="13">
        <v>105</v>
      </c>
      <c r="J43" s="13">
        <v>8</v>
      </c>
      <c r="K43" s="13">
        <v>1</v>
      </c>
      <c r="L43" s="13">
        <v>0</v>
      </c>
      <c r="M43" s="13">
        <v>0</v>
      </c>
      <c r="N43" s="13">
        <v>0</v>
      </c>
      <c r="O43" s="13">
        <v>0</v>
      </c>
      <c r="P43" s="13">
        <v>6</v>
      </c>
      <c r="Q43" s="13">
        <v>0</v>
      </c>
      <c r="R43" s="13">
        <v>381</v>
      </c>
      <c r="S43"/>
      <c r="T43" s="24">
        <f t="shared" si="4"/>
        <v>3.1081372760630264</v>
      </c>
      <c r="U43" s="14">
        <f t="shared" si="5"/>
        <v>0.2047244094488189</v>
      </c>
      <c r="V43" s="14">
        <f t="shared" si="6"/>
        <v>1.1439671918843082</v>
      </c>
      <c r="W43" s="22"/>
    </row>
    <row r="44" spans="1:23" ht="18" customHeight="1">
      <c r="A44" s="18" t="s">
        <v>69</v>
      </c>
      <c r="B44" s="13">
        <v>16</v>
      </c>
      <c r="C44" s="13">
        <v>16</v>
      </c>
      <c r="D44" s="28">
        <v>76.33</v>
      </c>
      <c r="E44" s="13">
        <v>68</v>
      </c>
      <c r="F44" s="13">
        <v>65</v>
      </c>
      <c r="G44" s="13">
        <v>95</v>
      </c>
      <c r="H44" s="13">
        <v>33</v>
      </c>
      <c r="I44" s="13">
        <v>86</v>
      </c>
      <c r="J44" s="13">
        <v>2</v>
      </c>
      <c r="K44" s="13">
        <v>10</v>
      </c>
      <c r="L44" s="13">
        <v>0</v>
      </c>
      <c r="M44" s="13">
        <v>0</v>
      </c>
      <c r="N44" s="13">
        <v>0</v>
      </c>
      <c r="O44" s="13">
        <v>0</v>
      </c>
      <c r="P44" s="13">
        <v>24</v>
      </c>
      <c r="Q44" s="13">
        <v>0</v>
      </c>
      <c r="R44" s="13">
        <v>360</v>
      </c>
      <c r="S44" s="13"/>
      <c r="T44" s="24">
        <f t="shared" si="4"/>
        <v>7.66409013494039</v>
      </c>
      <c r="U44" s="14">
        <f t="shared" si="5"/>
        <v>0.2638888888888889</v>
      </c>
      <c r="V44" s="14">
        <f t="shared" si="6"/>
        <v>1.6769291235425128</v>
      </c>
      <c r="W44" s="22"/>
    </row>
    <row r="45" spans="1:23" ht="18" customHeight="1">
      <c r="A45" s="18" t="s">
        <v>46</v>
      </c>
      <c r="B45" s="13">
        <v>28</v>
      </c>
      <c r="C45" s="13">
        <v>0</v>
      </c>
      <c r="D45" s="28">
        <v>37.33</v>
      </c>
      <c r="E45" s="13">
        <v>31</v>
      </c>
      <c r="F45" s="13">
        <v>29</v>
      </c>
      <c r="G45" s="13">
        <v>48</v>
      </c>
      <c r="H45" s="13">
        <v>21</v>
      </c>
      <c r="I45" s="13">
        <v>41</v>
      </c>
      <c r="J45" s="13">
        <v>2</v>
      </c>
      <c r="K45" s="13">
        <v>2</v>
      </c>
      <c r="L45" s="13">
        <v>1</v>
      </c>
      <c r="M45" s="13">
        <v>0</v>
      </c>
      <c r="N45" s="13">
        <v>0</v>
      </c>
      <c r="O45" s="13">
        <v>0</v>
      </c>
      <c r="P45" s="13">
        <v>5</v>
      </c>
      <c r="Q45" s="13">
        <v>0</v>
      </c>
      <c r="R45" s="13">
        <v>176</v>
      </c>
      <c r="S45"/>
      <c r="T45" s="24">
        <f t="shared" si="4"/>
        <v>6.991695687114921</v>
      </c>
      <c r="U45" s="14">
        <f t="shared" si="5"/>
        <v>0.2727272727272727</v>
      </c>
      <c r="V45" s="14">
        <f t="shared" si="6"/>
        <v>1.8483793195821057</v>
      </c>
      <c r="W45" s="22"/>
    </row>
    <row r="46" spans="1:23" ht="18" customHeight="1">
      <c r="A46" s="18" t="s">
        <v>70</v>
      </c>
      <c r="B46" s="13">
        <v>23</v>
      </c>
      <c r="C46" s="13">
        <v>23</v>
      </c>
      <c r="D46" s="28">
        <v>147</v>
      </c>
      <c r="E46" s="13">
        <v>80</v>
      </c>
      <c r="F46" s="13">
        <v>77</v>
      </c>
      <c r="G46" s="13">
        <v>165</v>
      </c>
      <c r="H46" s="13">
        <v>57</v>
      </c>
      <c r="I46" s="13">
        <v>157</v>
      </c>
      <c r="J46" s="13">
        <v>10</v>
      </c>
      <c r="K46" s="13">
        <v>7</v>
      </c>
      <c r="L46" s="13">
        <v>0</v>
      </c>
      <c r="M46" s="13">
        <v>0</v>
      </c>
      <c r="N46" s="13">
        <v>0</v>
      </c>
      <c r="O46" s="13">
        <v>0</v>
      </c>
      <c r="P46" s="13">
        <v>14</v>
      </c>
      <c r="Q46" s="13">
        <v>0</v>
      </c>
      <c r="R46" s="13">
        <v>656</v>
      </c>
      <c r="S46"/>
      <c r="T46" s="24">
        <f t="shared" si="4"/>
        <v>4.714285714285714</v>
      </c>
      <c r="U46" s="14">
        <f t="shared" si="5"/>
        <v>0.25152439024390244</v>
      </c>
      <c r="V46" s="14">
        <f t="shared" si="6"/>
        <v>1.510204081632653</v>
      </c>
      <c r="W46" s="22"/>
    </row>
    <row r="47" spans="1:23" s="3" customFormat="1" ht="20.25">
      <c r="A47" s="18" t="s">
        <v>71</v>
      </c>
      <c r="B47" s="13">
        <v>17</v>
      </c>
      <c r="C47" s="13">
        <v>17</v>
      </c>
      <c r="D47" s="28">
        <v>94.66</v>
      </c>
      <c r="E47" s="13">
        <v>67</v>
      </c>
      <c r="F47" s="13">
        <v>62</v>
      </c>
      <c r="G47" s="13">
        <v>118</v>
      </c>
      <c r="H47" s="13">
        <v>47</v>
      </c>
      <c r="I47" s="13">
        <v>112</v>
      </c>
      <c r="J47" s="13">
        <v>6</v>
      </c>
      <c r="K47" s="13">
        <v>7</v>
      </c>
      <c r="L47" s="13">
        <v>0</v>
      </c>
      <c r="M47" s="13">
        <v>1</v>
      </c>
      <c r="N47" s="13">
        <v>0</v>
      </c>
      <c r="O47" s="13">
        <v>0</v>
      </c>
      <c r="P47" s="13">
        <v>20</v>
      </c>
      <c r="Q47" s="13">
        <v>0</v>
      </c>
      <c r="R47" s="13">
        <v>446</v>
      </c>
      <c r="S47" s="13"/>
      <c r="T47" s="24">
        <f t="shared" si="4"/>
        <v>5.894781322628354</v>
      </c>
      <c r="U47" s="14">
        <f t="shared" si="5"/>
        <v>0.2645739910313901</v>
      </c>
      <c r="V47" s="14">
        <f t="shared" si="6"/>
        <v>1.743080498626664</v>
      </c>
      <c r="W47" s="22"/>
    </row>
    <row r="48" spans="1:23" ht="20.25">
      <c r="A48" s="18" t="s">
        <v>40</v>
      </c>
      <c r="B48" s="13">
        <v>0</v>
      </c>
      <c r="C48" s="13">
        <v>0</v>
      </c>
      <c r="D48" s="28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/>
      <c r="T48" s="24" t="e">
        <f t="shared" si="4"/>
        <v>#DIV/0!</v>
      </c>
      <c r="U48" s="14" t="e">
        <f t="shared" si="5"/>
        <v>#DIV/0!</v>
      </c>
      <c r="V48" s="14" t="e">
        <f t="shared" si="6"/>
        <v>#DIV/0!</v>
      </c>
      <c r="W48" s="22"/>
    </row>
    <row r="49" spans="1:23" ht="20.25">
      <c r="A49" s="18" t="s">
        <v>72</v>
      </c>
      <c r="B49" s="13">
        <v>15</v>
      </c>
      <c r="C49" s="13">
        <v>15</v>
      </c>
      <c r="D49" s="28">
        <v>78.66</v>
      </c>
      <c r="E49" s="13">
        <v>54</v>
      </c>
      <c r="F49" s="13">
        <v>49</v>
      </c>
      <c r="G49" s="13">
        <v>91</v>
      </c>
      <c r="H49" s="13">
        <v>32</v>
      </c>
      <c r="I49" s="13">
        <v>81</v>
      </c>
      <c r="J49" s="13">
        <v>4</v>
      </c>
      <c r="K49" s="13">
        <v>7</v>
      </c>
      <c r="L49" s="13">
        <v>0</v>
      </c>
      <c r="M49" s="13">
        <v>0</v>
      </c>
      <c r="N49" s="13">
        <v>0</v>
      </c>
      <c r="O49" s="13">
        <v>0</v>
      </c>
      <c r="P49" s="13">
        <v>18</v>
      </c>
      <c r="Q49" s="13">
        <v>0</v>
      </c>
      <c r="R49" s="13">
        <v>357</v>
      </c>
      <c r="S49"/>
      <c r="T49" s="24">
        <f t="shared" si="4"/>
        <v>5.606407322654462</v>
      </c>
      <c r="U49" s="14">
        <f t="shared" si="5"/>
        <v>0.2549019607843137</v>
      </c>
      <c r="V49" s="14">
        <f t="shared" si="6"/>
        <v>1.5636918382913807</v>
      </c>
      <c r="W49" s="22"/>
    </row>
    <row r="50" spans="1:23" ht="20.25">
      <c r="A50" s="21" t="s">
        <v>77</v>
      </c>
      <c r="B50" s="13">
        <v>4</v>
      </c>
      <c r="C50" s="13">
        <v>4</v>
      </c>
      <c r="D50" s="26">
        <v>20.66</v>
      </c>
      <c r="E50" s="13">
        <v>14</v>
      </c>
      <c r="F50" s="13">
        <v>14</v>
      </c>
      <c r="G50" s="13">
        <v>22</v>
      </c>
      <c r="H50" s="13">
        <v>5</v>
      </c>
      <c r="I50" s="13">
        <v>24</v>
      </c>
      <c r="J50" s="13">
        <v>0</v>
      </c>
      <c r="K50" s="13">
        <v>2</v>
      </c>
      <c r="L50" s="13">
        <v>0</v>
      </c>
      <c r="M50" s="13">
        <v>0</v>
      </c>
      <c r="N50" s="13">
        <v>0</v>
      </c>
      <c r="O50" s="13">
        <v>0</v>
      </c>
      <c r="P50" s="13">
        <v>6</v>
      </c>
      <c r="Q50" s="13">
        <v>0</v>
      </c>
      <c r="R50" s="13">
        <v>90</v>
      </c>
      <c r="S50" s="13"/>
      <c r="T50" s="16">
        <f t="shared" si="4"/>
        <v>6.098741529525653</v>
      </c>
      <c r="U50" s="17">
        <f t="shared" si="5"/>
        <v>0.24444444444444444</v>
      </c>
      <c r="V50" s="17">
        <f t="shared" si="6"/>
        <v>1.3068731848983544</v>
      </c>
      <c r="W50" s="22"/>
    </row>
    <row r="51" spans="1:23" ht="20.25">
      <c r="A51" s="18" t="s">
        <v>73</v>
      </c>
      <c r="B51" s="13">
        <v>36</v>
      </c>
      <c r="C51" s="13">
        <v>1</v>
      </c>
      <c r="D51" s="28">
        <v>86</v>
      </c>
      <c r="E51" s="13">
        <v>31</v>
      </c>
      <c r="F51" s="13">
        <v>28</v>
      </c>
      <c r="G51" s="13">
        <v>76</v>
      </c>
      <c r="H51" s="13">
        <v>48</v>
      </c>
      <c r="I51" s="13">
        <v>111</v>
      </c>
      <c r="J51" s="13">
        <v>2</v>
      </c>
      <c r="K51" s="13">
        <v>1</v>
      </c>
      <c r="L51" s="13">
        <v>2</v>
      </c>
      <c r="M51" s="13">
        <v>0</v>
      </c>
      <c r="N51" s="13">
        <v>0</v>
      </c>
      <c r="O51" s="13">
        <v>0</v>
      </c>
      <c r="P51" s="13">
        <v>9</v>
      </c>
      <c r="Q51" s="13">
        <v>0</v>
      </c>
      <c r="R51" s="13">
        <v>380</v>
      </c>
      <c r="S51" s="13"/>
      <c r="T51" s="24">
        <f t="shared" si="4"/>
        <v>2.9302325581395348</v>
      </c>
      <c r="U51" s="14">
        <f t="shared" si="5"/>
        <v>0.2</v>
      </c>
      <c r="V51" s="14">
        <f t="shared" si="6"/>
        <v>1.441860465116279</v>
      </c>
      <c r="W51" s="22"/>
    </row>
    <row r="52" spans="1:22" ht="20.25">
      <c r="A52" s="18" t="s">
        <v>74</v>
      </c>
      <c r="B52" s="13">
        <v>52</v>
      </c>
      <c r="C52" s="13">
        <v>0</v>
      </c>
      <c r="D52" s="28">
        <v>64.33</v>
      </c>
      <c r="E52" s="13">
        <v>38</v>
      </c>
      <c r="F52" s="13">
        <v>33</v>
      </c>
      <c r="G52" s="13">
        <v>47</v>
      </c>
      <c r="H52" s="13">
        <v>32</v>
      </c>
      <c r="I52" s="13">
        <v>70</v>
      </c>
      <c r="J52" s="13">
        <v>3</v>
      </c>
      <c r="K52" s="13">
        <v>5</v>
      </c>
      <c r="L52" s="13">
        <v>1</v>
      </c>
      <c r="M52" s="13">
        <v>0</v>
      </c>
      <c r="N52" s="13">
        <v>0</v>
      </c>
      <c r="O52" s="13">
        <v>0</v>
      </c>
      <c r="P52" s="13">
        <v>12</v>
      </c>
      <c r="Q52" s="13">
        <v>0</v>
      </c>
      <c r="R52" s="13">
        <v>268</v>
      </c>
      <c r="S52"/>
      <c r="T52" s="24">
        <f t="shared" si="4"/>
        <v>4.616819524327686</v>
      </c>
      <c r="U52" s="14">
        <f t="shared" si="5"/>
        <v>0.17537313432835822</v>
      </c>
      <c r="V52" s="14">
        <f t="shared" si="6"/>
        <v>1.2280429037773979</v>
      </c>
    </row>
    <row r="53" spans="1:22" ht="20.25">
      <c r="A53" s="18" t="s">
        <v>55</v>
      </c>
      <c r="B53" s="13">
        <v>28</v>
      </c>
      <c r="C53" s="13">
        <v>28</v>
      </c>
      <c r="D53" s="28">
        <v>183.33</v>
      </c>
      <c r="E53" s="13">
        <v>110</v>
      </c>
      <c r="F53" s="13">
        <v>96</v>
      </c>
      <c r="G53" s="13">
        <v>187</v>
      </c>
      <c r="H53" s="13">
        <v>65</v>
      </c>
      <c r="I53" s="13">
        <v>128</v>
      </c>
      <c r="J53" s="13">
        <v>8</v>
      </c>
      <c r="K53" s="13">
        <v>11</v>
      </c>
      <c r="L53" s="13">
        <v>0</v>
      </c>
      <c r="M53" s="13">
        <v>2</v>
      </c>
      <c r="N53" s="13">
        <v>0</v>
      </c>
      <c r="O53" s="13">
        <v>0</v>
      </c>
      <c r="P53" s="13">
        <v>27</v>
      </c>
      <c r="Q53" s="13">
        <v>0</v>
      </c>
      <c r="R53" s="13">
        <v>805</v>
      </c>
      <c r="S53"/>
      <c r="T53" s="24">
        <f t="shared" si="4"/>
        <v>4.71281296023564</v>
      </c>
      <c r="U53" s="14">
        <f t="shared" si="5"/>
        <v>0.23229813664596274</v>
      </c>
      <c r="V53" s="14">
        <f t="shared" si="6"/>
        <v>1.3745704467353952</v>
      </c>
    </row>
    <row r="54" spans="1:22" ht="20.25">
      <c r="A54" s="19" t="s">
        <v>75</v>
      </c>
      <c r="B54" s="13">
        <v>50</v>
      </c>
      <c r="C54" s="13">
        <v>0</v>
      </c>
      <c r="D54" s="28">
        <v>66.66</v>
      </c>
      <c r="E54" s="13">
        <v>50</v>
      </c>
      <c r="F54" s="13">
        <v>44</v>
      </c>
      <c r="G54" s="13">
        <v>92</v>
      </c>
      <c r="H54" s="13">
        <v>25</v>
      </c>
      <c r="I54" s="13">
        <v>78</v>
      </c>
      <c r="J54" s="13">
        <v>5</v>
      </c>
      <c r="K54" s="13">
        <v>8</v>
      </c>
      <c r="L54" s="13">
        <v>2</v>
      </c>
      <c r="M54" s="13">
        <v>0</v>
      </c>
      <c r="N54" s="13">
        <v>0</v>
      </c>
      <c r="O54" s="13">
        <v>0</v>
      </c>
      <c r="P54" s="13">
        <v>11</v>
      </c>
      <c r="Q54" s="13">
        <v>0</v>
      </c>
      <c r="R54" s="13">
        <v>313</v>
      </c>
      <c r="S54" s="13"/>
      <c r="T54" s="24">
        <f t="shared" si="4"/>
        <v>5.9405940594059405</v>
      </c>
      <c r="U54" s="14">
        <f t="shared" si="5"/>
        <v>0.2939297124600639</v>
      </c>
      <c r="V54" s="14">
        <f t="shared" si="6"/>
        <v>1.7551755175517552</v>
      </c>
    </row>
    <row r="55" spans="1:22" ht="20.25">
      <c r="A55" s="18" t="s">
        <v>56</v>
      </c>
      <c r="B55" s="13">
        <v>29</v>
      </c>
      <c r="C55" s="13">
        <v>0</v>
      </c>
      <c r="D55" s="28">
        <v>40.66</v>
      </c>
      <c r="E55" s="13">
        <v>22</v>
      </c>
      <c r="F55" s="13">
        <v>19</v>
      </c>
      <c r="G55" s="13">
        <v>30</v>
      </c>
      <c r="H55" s="13">
        <v>18</v>
      </c>
      <c r="I55" s="13">
        <v>63</v>
      </c>
      <c r="J55" s="13">
        <v>1</v>
      </c>
      <c r="K55" s="13">
        <v>3</v>
      </c>
      <c r="L55" s="13">
        <v>0</v>
      </c>
      <c r="M55" s="13">
        <v>0</v>
      </c>
      <c r="N55" s="13">
        <v>0</v>
      </c>
      <c r="O55" s="13">
        <v>0</v>
      </c>
      <c r="P55" s="13">
        <v>6</v>
      </c>
      <c r="Q55" s="13">
        <v>0</v>
      </c>
      <c r="R55" s="13">
        <v>174</v>
      </c>
      <c r="S55"/>
      <c r="T55" s="24">
        <f t="shared" si="4"/>
        <v>4.205607476635515</v>
      </c>
      <c r="U55" s="14">
        <f t="shared" si="5"/>
        <v>0.1724137931034483</v>
      </c>
      <c r="V55" s="14">
        <f t="shared" si="6"/>
        <v>1.1805213969503199</v>
      </c>
    </row>
    <row r="56" spans="1:22" ht="20.25">
      <c r="A56" s="19" t="s">
        <v>76</v>
      </c>
      <c r="B56" s="13">
        <v>10</v>
      </c>
      <c r="C56" s="13">
        <v>10</v>
      </c>
      <c r="D56" s="28">
        <v>56.66</v>
      </c>
      <c r="E56" s="13">
        <v>40</v>
      </c>
      <c r="F56" s="13">
        <v>40</v>
      </c>
      <c r="G56" s="13">
        <v>69</v>
      </c>
      <c r="H56" s="13">
        <v>19</v>
      </c>
      <c r="I56" s="13">
        <v>62</v>
      </c>
      <c r="J56" s="13">
        <v>5</v>
      </c>
      <c r="K56" s="13">
        <v>3</v>
      </c>
      <c r="L56" s="13">
        <v>0</v>
      </c>
      <c r="M56" s="13">
        <v>0</v>
      </c>
      <c r="N56" s="13">
        <v>0</v>
      </c>
      <c r="O56" s="13">
        <v>0</v>
      </c>
      <c r="P56" s="13">
        <v>9</v>
      </c>
      <c r="Q56" s="13">
        <v>0</v>
      </c>
      <c r="R56" s="13">
        <v>257</v>
      </c>
      <c r="S56" s="13"/>
      <c r="T56" s="16">
        <f t="shared" si="4"/>
        <v>6.353688669255207</v>
      </c>
      <c r="U56" s="17">
        <f t="shared" si="5"/>
        <v>0.26848249027237353</v>
      </c>
      <c r="V56" s="17">
        <f t="shared" si="6"/>
        <v>1.5531238969290506</v>
      </c>
    </row>
    <row r="57" ht="20.25">
      <c r="D57" s="26"/>
    </row>
    <row r="58" spans="1:22" ht="20.25">
      <c r="A58" s="9" t="s">
        <v>23</v>
      </c>
      <c r="B58" s="3">
        <f>C58</f>
        <v>162</v>
      </c>
      <c r="C58" s="15">
        <f>SUM(C37:C57)</f>
        <v>162</v>
      </c>
      <c r="D58" s="15">
        <f aca="true" t="shared" si="7" ref="D58:R58">SUM(D37:D57)</f>
        <v>1428.2500000000002</v>
      </c>
      <c r="E58" s="15">
        <f t="shared" si="7"/>
        <v>909</v>
      </c>
      <c r="F58" s="15">
        <f t="shared" si="7"/>
        <v>830</v>
      </c>
      <c r="G58" s="15">
        <f t="shared" si="7"/>
        <v>1541</v>
      </c>
      <c r="H58" s="15">
        <f t="shared" si="7"/>
        <v>615</v>
      </c>
      <c r="I58" s="15">
        <f t="shared" si="7"/>
        <v>1481</v>
      </c>
      <c r="J58" s="15">
        <f t="shared" si="7"/>
        <v>69</v>
      </c>
      <c r="K58" s="15">
        <f t="shared" si="7"/>
        <v>99</v>
      </c>
      <c r="L58" s="15">
        <f t="shared" si="7"/>
        <v>44</v>
      </c>
      <c r="M58" s="15">
        <f t="shared" si="7"/>
        <v>5</v>
      </c>
      <c r="N58" s="15">
        <f t="shared" si="7"/>
        <v>0</v>
      </c>
      <c r="O58" s="15">
        <f t="shared" si="7"/>
        <v>0</v>
      </c>
      <c r="P58" s="15">
        <f t="shared" si="7"/>
        <v>246</v>
      </c>
      <c r="Q58" s="15">
        <f t="shared" si="7"/>
        <v>0</v>
      </c>
      <c r="R58" s="15">
        <f t="shared" si="7"/>
        <v>6403</v>
      </c>
      <c r="S58" s="3" t="s">
        <v>22</v>
      </c>
      <c r="T58" s="16">
        <f>F58*9/D58</f>
        <v>5.230176789777699</v>
      </c>
      <c r="U58" s="17">
        <f>+G58/R58</f>
        <v>0.2406684366703108</v>
      </c>
      <c r="V58" s="14">
        <f>(G58+H58)/D58</f>
        <v>1.5095396464204445</v>
      </c>
    </row>
  </sheetData>
  <sheetProtection/>
  <mergeCells count="1">
    <mergeCell ref="B1:R1"/>
  </mergeCells>
  <printOptions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2015-08-09T22:37:32Z</cp:lastPrinted>
  <dcterms:created xsi:type="dcterms:W3CDTF">2013-08-23T20:10:19Z</dcterms:created>
  <dcterms:modified xsi:type="dcterms:W3CDTF">2022-10-01T20:41:16Z</dcterms:modified>
  <cp:category/>
  <cp:version/>
  <cp:contentType/>
  <cp:contentStatus/>
</cp:coreProperties>
</file>