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240" windowWidth="19440" windowHeight="115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<sst xmlns="http://schemas.openxmlformats.org/spreadsheetml/2006/main" count="115" uniqueCount="77">
  <si>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</si>
  <si>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</si>
  <si>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</si>
  <si>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</si>
  <si>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</si>
  <si>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</si>
  <si>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</si>
  <si>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</si>
  <si>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</si>
  <si>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</si>
  <si>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</si>
  <si>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</si>
  <si>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</si>
  <si>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</si>
  <si>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</si>
  <si>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</si>
  <si>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</si>
  <si>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</si>
  <si>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</si>
  <si>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</si>
  <si>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</si>
  <si>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</si>
  <si>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</si>
  <si>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</si>
  <si>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</si>
  <si>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</si>
  <si>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</si>
  <si>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</si>
  <si>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</si>
  <si>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</si>
  <si>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</si>
  <si>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</si>
  <si>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</si>
  <si>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</si>
  <si>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</si>
  <si>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</si>
  <si>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Bryant, Kris</t>
  </si>
  <si>
    <t>Sanchez, Gary</t>
  </si>
  <si>
    <t>Hernandez, Teoscar</t>
  </si>
  <si>
    <t>Moncada, Yoan</t>
  </si>
  <si>
    <t>Taylor, Chris</t>
  </si>
  <si>
    <t>Castellanos, Nicholas</t>
  </si>
  <si>
    <t>Ahmed, Nick</t>
  </si>
  <si>
    <t>Alonso, Pete</t>
  </si>
  <si>
    <t>Alcantara, Sandy</t>
  </si>
  <si>
    <t>Bassitt, Chris</t>
  </si>
  <si>
    <t>Marquez, German</t>
  </si>
  <si>
    <t>Urias, Julio</t>
  </si>
  <si>
    <t>Belt, Brandon</t>
  </si>
  <si>
    <t>Frazier, Adam</t>
  </si>
  <si>
    <t>Kiner-Falefa, Isiah</t>
  </si>
  <si>
    <t>Votto, Joey</t>
  </si>
  <si>
    <t>Walsh, Jared</t>
  </si>
  <si>
    <t>Castillo, Diego</t>
  </si>
  <si>
    <t>Curtiss, John</t>
  </si>
  <si>
    <t>Valdez, Framber</t>
  </si>
  <si>
    <t>Flaherty, Jack</t>
  </si>
  <si>
    <t>Ohtani, Shohei</t>
  </si>
  <si>
    <t>2022 British Bulldogs</t>
  </si>
  <si>
    <t>Anderson, Brian</t>
  </si>
  <si>
    <t>Duffy, Matt</t>
  </si>
  <si>
    <t>Haase, Eric</t>
  </si>
  <si>
    <t>McCormick, Chas</t>
  </si>
  <si>
    <t>Rogers, Jake</t>
  </si>
  <si>
    <t>Straw, Myles</t>
  </si>
  <si>
    <t>Taylor, Tyrone</t>
  </si>
  <si>
    <t>Alvarez, Jose</t>
  </si>
  <si>
    <t>Ashby, Aaron</t>
  </si>
  <si>
    <t>Bleier, Richard</t>
  </si>
  <si>
    <t>Carrasco, Carlos</t>
  </si>
  <si>
    <t>Cousins, Jake</t>
  </si>
  <si>
    <t>Loaisiga, Jonathan</t>
  </si>
  <si>
    <t>McGee, Jake</t>
  </si>
  <si>
    <t>McHugh, Collin</t>
  </si>
  <si>
    <t>Romano, Jordan</t>
  </si>
  <si>
    <t>Sheffield, Jordan</t>
  </si>
  <si>
    <t>Wells, Tyler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</si>
</sst>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NumberFormat="1" applyFill="1" applyAlignment="1">
      <alignment horizontal="center"/>
    </xf>
    <xf numFmtId="12" fontId="0" fillId="0" borderId="0" xfId="0" applyNumberFormat="1" applyFill="1" applyAlignment="1">
      <alignment horizontal="center"/>
    </xf>
    <xf numFmtId="1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0" fillId="0" borderId="0" xfId="0" applyFont="1" applyFill="1" applyAlignment="1">
      <alignment/>
    </xf>
    <xf numFmtId="2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2.00390625" style="1" customWidth="1"/>
    <col min="2" max="2" width="6.140625" style="1" customWidth="1"/>
    <col min="3" max="3" width="7.140625" style="1" bestFit="1" customWidth="1"/>
    <col min="4" max="4" width="7.8515625" style="1" customWidth="1"/>
    <col min="5" max="6" width="7.140625" style="1" bestFit="1" customWidth="1"/>
    <col min="7" max="7" width="7.8515625" style="1" customWidth="1"/>
    <col min="8" max="8" width="7.140625" style="1" bestFit="1" customWidth="1"/>
    <col min="9" max="9" width="8.00390625" style="1" customWidth="1"/>
    <col min="10" max="10" width="6.140625" style="1" customWidth="1"/>
    <col min="11" max="11" width="6.8515625" style="1" customWidth="1"/>
    <col min="12" max="15" width="6.140625" style="1" customWidth="1"/>
    <col min="16" max="17" width="7.140625" style="1" bestFit="1" customWidth="1"/>
    <col min="18" max="18" width="8.140625" style="1" bestFit="1" customWidth="1"/>
    <col min="19" max="19" width="6.140625" style="1" customWidth="1"/>
    <col min="20" max="20" width="12.7109375" style="4" customWidth="1"/>
    <col min="21" max="22" width="12.7109375" style="1" customWidth="1"/>
    <col min="23" max="23" width="9.140625" style="1" customWidth="1"/>
    <col min="24" max="24" width="9.00390625" style="1" customWidth="1"/>
    <col min="25" max="16384" width="9.140625" style="1" customWidth="1"/>
  </cols>
  <sheetData>
    <row r="1" spans="2:20" ht="37.5" customHeight="1">
      <c r="B1" s="27" t="s">
        <v>58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"/>
      <c r="T1" s="2"/>
    </row>
    <row r="2" ht="13.5" customHeight="1">
      <c r="A2" s="3"/>
    </row>
    <row r="3" spans="1:22" s="6" customFormat="1" ht="25.5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7</v>
      </c>
      <c r="H3" s="3" t="s">
        <v>8</v>
      </c>
      <c r="I3" s="3" t="s">
        <v>5</v>
      </c>
      <c r="J3" s="3" t="s">
        <v>9</v>
      </c>
      <c r="K3" s="3" t="s">
        <v>10</v>
      </c>
      <c r="L3" s="3" t="s">
        <v>11</v>
      </c>
      <c r="M3" s="3" t="s">
        <v>15</v>
      </c>
      <c r="N3" s="3" t="s">
        <v>17</v>
      </c>
      <c r="O3" s="3" t="s">
        <v>13</v>
      </c>
      <c r="P3" s="3" t="s">
        <v>14</v>
      </c>
      <c r="Q3" s="3" t="s">
        <v>12</v>
      </c>
      <c r="R3" s="3" t="s">
        <v>16</v>
      </c>
      <c r="S3" s="3"/>
      <c r="T3" s="3" t="s">
        <v>18</v>
      </c>
      <c r="U3" s="3" t="s">
        <v>19</v>
      </c>
      <c r="V3" s="3" t="s">
        <v>20</v>
      </c>
    </row>
    <row r="4" spans="1:22" ht="19.5" customHeight="1">
      <c r="A4" s="20" t="s">
        <v>42</v>
      </c>
      <c r="B4" s="13">
        <v>9</v>
      </c>
      <c r="C4" s="13">
        <v>18</v>
      </c>
      <c r="D4" s="13">
        <v>2</v>
      </c>
      <c r="E4" s="13">
        <v>4</v>
      </c>
      <c r="F4" s="13">
        <v>1</v>
      </c>
      <c r="G4" s="13">
        <v>0</v>
      </c>
      <c r="H4" s="13">
        <v>0</v>
      </c>
      <c r="I4" s="13">
        <v>0</v>
      </c>
      <c r="J4" s="13">
        <v>0</v>
      </c>
      <c r="K4" s="13">
        <v>6</v>
      </c>
      <c r="L4" s="13">
        <v>2</v>
      </c>
      <c r="M4" s="13">
        <v>0</v>
      </c>
      <c r="N4" s="13">
        <v>0</v>
      </c>
      <c r="O4" s="13">
        <v>0</v>
      </c>
      <c r="P4" s="13">
        <v>0</v>
      </c>
      <c r="Q4" s="13">
        <v>2</v>
      </c>
      <c r="R4" s="13">
        <v>0</v>
      </c>
      <c r="S4" s="13"/>
      <c r="T4" s="8">
        <f aca="true" t="shared" si="0" ref="T4:T29">+E4/C4</f>
        <v>0.2222222222222222</v>
      </c>
      <c r="U4" s="8">
        <f aca="true" t="shared" si="1" ref="U4:U29">(J4+E4+L4)/(J4+C4+L4)</f>
        <v>0.3</v>
      </c>
      <c r="V4" s="8">
        <f aca="true" t="shared" si="2" ref="V4:V29">((E4-G4-H4-I4)+(G4*2)+(H4*3)+(I4*4))/C4</f>
        <v>0.2222222222222222</v>
      </c>
    </row>
    <row r="5" spans="1:22" ht="19.5" customHeight="1">
      <c r="A5" s="20" t="s">
        <v>43</v>
      </c>
      <c r="B5" s="13">
        <v>62</v>
      </c>
      <c r="C5" s="13">
        <v>209</v>
      </c>
      <c r="D5" s="13">
        <v>28</v>
      </c>
      <c r="E5" s="13">
        <v>43</v>
      </c>
      <c r="F5" s="13">
        <v>9</v>
      </c>
      <c r="G5" s="13">
        <v>1</v>
      </c>
      <c r="H5" s="13">
        <v>14</v>
      </c>
      <c r="I5" s="13">
        <v>33</v>
      </c>
      <c r="J5" s="13">
        <v>26</v>
      </c>
      <c r="K5" s="13">
        <v>58</v>
      </c>
      <c r="L5" s="13">
        <v>2</v>
      </c>
      <c r="M5" s="13">
        <v>0</v>
      </c>
      <c r="N5" s="13">
        <v>8</v>
      </c>
      <c r="O5" s="13">
        <v>0</v>
      </c>
      <c r="P5" s="13">
        <v>0</v>
      </c>
      <c r="Q5" s="13">
        <v>3</v>
      </c>
      <c r="R5" s="13">
        <v>0</v>
      </c>
      <c r="S5" s="13"/>
      <c r="T5" s="8">
        <f t="shared" si="0"/>
        <v>0.20574162679425836</v>
      </c>
      <c r="U5" s="8">
        <f t="shared" si="1"/>
        <v>0.29957805907172996</v>
      </c>
      <c r="V5" s="8">
        <f t="shared" si="2"/>
        <v>0.8181818181818182</v>
      </c>
    </row>
    <row r="6" spans="1:23" ht="19.5" customHeight="1">
      <c r="A6" s="24" t="s">
        <v>59</v>
      </c>
      <c r="B6" s="13">
        <v>2</v>
      </c>
      <c r="C6" s="13">
        <v>1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1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/>
      <c r="T6" s="8">
        <f t="shared" si="0"/>
        <v>0</v>
      </c>
      <c r="U6" s="8">
        <f t="shared" si="1"/>
        <v>0</v>
      </c>
      <c r="V6" s="8">
        <f t="shared" si="2"/>
        <v>0</v>
      </c>
      <c r="W6" s="1" t="s">
        <v>22</v>
      </c>
    </row>
    <row r="7" spans="1:22" ht="19.5" customHeight="1">
      <c r="A7" s="20" t="s">
        <v>48</v>
      </c>
      <c r="B7" s="13">
        <v>40</v>
      </c>
      <c r="C7" s="13">
        <v>31</v>
      </c>
      <c r="D7" s="13">
        <v>5</v>
      </c>
      <c r="E7" s="13">
        <v>4</v>
      </c>
      <c r="F7" s="13">
        <v>0</v>
      </c>
      <c r="G7" s="13">
        <v>0</v>
      </c>
      <c r="H7" s="13">
        <v>2</v>
      </c>
      <c r="I7" s="13">
        <v>6</v>
      </c>
      <c r="J7" s="13">
        <v>9</v>
      </c>
      <c r="K7" s="13">
        <v>13</v>
      </c>
      <c r="L7" s="13">
        <v>1</v>
      </c>
      <c r="M7" s="13">
        <v>0</v>
      </c>
      <c r="N7" s="13">
        <v>1</v>
      </c>
      <c r="O7" s="13">
        <v>0</v>
      </c>
      <c r="P7" s="13">
        <v>0</v>
      </c>
      <c r="Q7" s="13">
        <v>1</v>
      </c>
      <c r="R7" s="13">
        <v>0</v>
      </c>
      <c r="S7" s="13"/>
      <c r="T7" s="8">
        <f t="shared" si="0"/>
        <v>0.12903225806451613</v>
      </c>
      <c r="U7" s="8">
        <f t="shared" si="1"/>
        <v>0.34146341463414637</v>
      </c>
      <c r="V7" s="8">
        <f t="shared" si="2"/>
        <v>0.8387096774193549</v>
      </c>
    </row>
    <row r="8" spans="1:22" ht="19.5" customHeight="1">
      <c r="A8" s="20" t="s">
        <v>36</v>
      </c>
      <c r="B8" s="13">
        <v>49</v>
      </c>
      <c r="C8" s="13">
        <v>148</v>
      </c>
      <c r="D8" s="13">
        <v>29</v>
      </c>
      <c r="E8" s="13">
        <v>38</v>
      </c>
      <c r="F8" s="13">
        <v>4</v>
      </c>
      <c r="G8" s="13">
        <v>0</v>
      </c>
      <c r="H8" s="13">
        <v>11</v>
      </c>
      <c r="I8" s="13">
        <v>22</v>
      </c>
      <c r="J8" s="13">
        <v>17</v>
      </c>
      <c r="K8" s="13">
        <v>42</v>
      </c>
      <c r="L8" s="13">
        <v>4</v>
      </c>
      <c r="M8" s="13">
        <v>0</v>
      </c>
      <c r="N8" s="13">
        <v>5</v>
      </c>
      <c r="O8" s="13">
        <v>0</v>
      </c>
      <c r="P8" s="13">
        <v>1</v>
      </c>
      <c r="Q8" s="13">
        <v>6</v>
      </c>
      <c r="R8" s="13">
        <v>1</v>
      </c>
      <c r="S8" s="13"/>
      <c r="T8" s="8">
        <f t="shared" si="0"/>
        <v>0.25675675675675674</v>
      </c>
      <c r="U8" s="8">
        <f t="shared" si="1"/>
        <v>0.34911242603550297</v>
      </c>
      <c r="V8" s="8">
        <f t="shared" si="2"/>
        <v>0.8513513513513513</v>
      </c>
    </row>
    <row r="9" spans="1:22" ht="19.5" customHeight="1">
      <c r="A9" s="20" t="s">
        <v>41</v>
      </c>
      <c r="B9" s="13">
        <v>153</v>
      </c>
      <c r="C9" s="13">
        <v>570</v>
      </c>
      <c r="D9" s="13">
        <v>72</v>
      </c>
      <c r="E9" s="13">
        <v>155</v>
      </c>
      <c r="F9" s="13">
        <v>36</v>
      </c>
      <c r="G9" s="13">
        <v>0</v>
      </c>
      <c r="H9" s="13">
        <v>31</v>
      </c>
      <c r="I9" s="13">
        <v>76</v>
      </c>
      <c r="J9" s="13">
        <v>39</v>
      </c>
      <c r="K9" s="13">
        <v>136</v>
      </c>
      <c r="L9" s="13">
        <v>8</v>
      </c>
      <c r="M9" s="13">
        <v>0</v>
      </c>
      <c r="N9" s="13">
        <v>14</v>
      </c>
      <c r="O9" s="13">
        <v>4</v>
      </c>
      <c r="P9" s="13">
        <v>0</v>
      </c>
      <c r="Q9" s="13">
        <v>6</v>
      </c>
      <c r="R9" s="13">
        <v>2</v>
      </c>
      <c r="S9" s="13"/>
      <c r="T9" s="8">
        <f t="shared" si="0"/>
        <v>0.2719298245614035</v>
      </c>
      <c r="U9" s="8">
        <f t="shared" si="1"/>
        <v>0.3273905996758509</v>
      </c>
      <c r="V9" s="8">
        <f t="shared" si="2"/>
        <v>0.7807017543859649</v>
      </c>
    </row>
    <row r="10" spans="1:22" ht="19.5" customHeight="1">
      <c r="A10" s="20" t="s">
        <v>60</v>
      </c>
      <c r="B10" s="13">
        <v>31</v>
      </c>
      <c r="C10" s="13">
        <v>67</v>
      </c>
      <c r="D10" s="13">
        <v>10</v>
      </c>
      <c r="E10" s="13">
        <v>16</v>
      </c>
      <c r="F10" s="13">
        <v>1</v>
      </c>
      <c r="G10" s="13">
        <v>0</v>
      </c>
      <c r="H10" s="13">
        <v>3</v>
      </c>
      <c r="I10" s="13">
        <v>6</v>
      </c>
      <c r="J10" s="13">
        <v>7</v>
      </c>
      <c r="K10" s="13">
        <v>23</v>
      </c>
      <c r="L10" s="13">
        <v>1</v>
      </c>
      <c r="M10" s="13">
        <v>0</v>
      </c>
      <c r="N10" s="13">
        <v>3</v>
      </c>
      <c r="O10" s="13">
        <v>0</v>
      </c>
      <c r="P10" s="13">
        <v>0</v>
      </c>
      <c r="Q10" s="13">
        <v>3</v>
      </c>
      <c r="R10" s="13">
        <v>0</v>
      </c>
      <c r="S10" s="13"/>
      <c r="T10" s="8">
        <f t="shared" si="0"/>
        <v>0.23880597014925373</v>
      </c>
      <c r="U10" s="8">
        <f t="shared" si="1"/>
        <v>0.32</v>
      </c>
      <c r="V10" s="8">
        <f t="shared" si="2"/>
        <v>0.5970149253731343</v>
      </c>
    </row>
    <row r="11" spans="1:22" ht="19.5" customHeight="1">
      <c r="A11" s="20" t="s">
        <v>49</v>
      </c>
      <c r="B11" s="13">
        <v>155</v>
      </c>
      <c r="C11" s="13">
        <v>596</v>
      </c>
      <c r="D11" s="13">
        <v>70</v>
      </c>
      <c r="E11" s="13">
        <v>170</v>
      </c>
      <c r="F11" s="13">
        <v>36</v>
      </c>
      <c r="G11" s="13">
        <v>4</v>
      </c>
      <c r="H11" s="13">
        <v>0</v>
      </c>
      <c r="I11" s="13">
        <v>32</v>
      </c>
      <c r="J11" s="13">
        <v>40</v>
      </c>
      <c r="K11" s="13">
        <v>95</v>
      </c>
      <c r="L11" s="13">
        <v>19</v>
      </c>
      <c r="M11" s="13">
        <v>3</v>
      </c>
      <c r="N11" s="13">
        <v>10</v>
      </c>
      <c r="O11" s="13">
        <v>9</v>
      </c>
      <c r="P11" s="13">
        <v>1</v>
      </c>
      <c r="Q11" s="13">
        <v>4</v>
      </c>
      <c r="R11" s="13">
        <v>2</v>
      </c>
      <c r="S11" s="13"/>
      <c r="T11" s="8">
        <f t="shared" si="0"/>
        <v>0.28523489932885904</v>
      </c>
      <c r="U11" s="8">
        <f t="shared" si="1"/>
        <v>0.34961832061068704</v>
      </c>
      <c r="V11" s="8">
        <f t="shared" si="2"/>
        <v>0.45302013422818793</v>
      </c>
    </row>
    <row r="12" spans="1:22" ht="19.5" customHeight="1">
      <c r="A12" s="22" t="s">
        <v>61</v>
      </c>
      <c r="B12" s="13">
        <v>35</v>
      </c>
      <c r="C12" s="13">
        <v>106</v>
      </c>
      <c r="D12" s="13">
        <v>16</v>
      </c>
      <c r="E12" s="13">
        <v>28</v>
      </c>
      <c r="F12" s="13">
        <v>8</v>
      </c>
      <c r="G12" s="13">
        <v>0</v>
      </c>
      <c r="H12" s="13">
        <v>6</v>
      </c>
      <c r="I12" s="13">
        <v>17</v>
      </c>
      <c r="J12" s="13">
        <v>3</v>
      </c>
      <c r="K12" s="13">
        <v>35</v>
      </c>
      <c r="L12" s="13">
        <v>0</v>
      </c>
      <c r="M12" s="13">
        <v>0</v>
      </c>
      <c r="N12" s="13">
        <v>3</v>
      </c>
      <c r="O12" s="13">
        <v>0</v>
      </c>
      <c r="P12" s="13">
        <v>0</v>
      </c>
      <c r="Q12" s="13">
        <v>1</v>
      </c>
      <c r="R12" s="13">
        <v>0</v>
      </c>
      <c r="S12" s="13"/>
      <c r="T12" s="8">
        <f t="shared" si="0"/>
        <v>0.2641509433962264</v>
      </c>
      <c r="U12" s="8">
        <f t="shared" si="1"/>
        <v>0.28440366972477066</v>
      </c>
      <c r="V12" s="8">
        <f t="shared" si="2"/>
        <v>0.8584905660377359</v>
      </c>
    </row>
    <row r="13" spans="1:22" ht="19.5" customHeight="1">
      <c r="A13" s="20" t="s">
        <v>38</v>
      </c>
      <c r="B13" s="13">
        <v>161</v>
      </c>
      <c r="C13" s="13">
        <v>596</v>
      </c>
      <c r="D13" s="13">
        <v>87</v>
      </c>
      <c r="E13" s="13">
        <v>160</v>
      </c>
      <c r="F13" s="13">
        <v>10</v>
      </c>
      <c r="G13" s="13">
        <v>1</v>
      </c>
      <c r="H13" s="13">
        <v>41</v>
      </c>
      <c r="I13" s="13">
        <v>93</v>
      </c>
      <c r="J13" s="13">
        <v>47</v>
      </c>
      <c r="K13" s="13">
        <v>189</v>
      </c>
      <c r="L13" s="13">
        <v>7</v>
      </c>
      <c r="M13" s="13">
        <v>0</v>
      </c>
      <c r="N13" s="13">
        <v>13</v>
      </c>
      <c r="O13" s="13">
        <v>11</v>
      </c>
      <c r="P13" s="13">
        <v>1</v>
      </c>
      <c r="Q13" s="13">
        <v>3</v>
      </c>
      <c r="R13" s="13">
        <v>3</v>
      </c>
      <c r="S13" s="13"/>
      <c r="T13" s="8">
        <f t="shared" si="0"/>
        <v>0.2684563758389262</v>
      </c>
      <c r="U13" s="8">
        <f t="shared" si="1"/>
        <v>0.3292307692307692</v>
      </c>
      <c r="V13" s="8">
        <f t="shared" si="2"/>
        <v>0.8758389261744967</v>
      </c>
    </row>
    <row r="14" spans="1:22" ht="19.5" customHeight="1">
      <c r="A14" s="20" t="s">
        <v>50</v>
      </c>
      <c r="B14" s="13">
        <v>130</v>
      </c>
      <c r="C14" s="13">
        <v>432</v>
      </c>
      <c r="D14" s="13">
        <v>29</v>
      </c>
      <c r="E14" s="13">
        <v>107</v>
      </c>
      <c r="F14" s="13">
        <v>10</v>
      </c>
      <c r="G14" s="13">
        <v>3</v>
      </c>
      <c r="H14" s="13">
        <v>7</v>
      </c>
      <c r="I14" s="13">
        <v>52</v>
      </c>
      <c r="J14" s="13">
        <v>29</v>
      </c>
      <c r="K14" s="13">
        <v>66</v>
      </c>
      <c r="L14" s="13">
        <v>5</v>
      </c>
      <c r="M14" s="13">
        <v>0</v>
      </c>
      <c r="N14" s="13">
        <v>12</v>
      </c>
      <c r="O14" s="13">
        <v>10</v>
      </c>
      <c r="P14" s="13">
        <v>4</v>
      </c>
      <c r="Q14" s="13">
        <v>7</v>
      </c>
      <c r="R14" s="13">
        <v>3</v>
      </c>
      <c r="S14" s="13"/>
      <c r="T14" s="8">
        <f t="shared" si="0"/>
        <v>0.24768518518518517</v>
      </c>
      <c r="U14" s="8">
        <f t="shared" si="1"/>
        <v>0.30257510729613735</v>
      </c>
      <c r="V14" s="8">
        <f t="shared" si="2"/>
        <v>0.6481481481481481</v>
      </c>
    </row>
    <row r="15" spans="1:22" ht="19.5" customHeight="1">
      <c r="A15" s="20" t="s">
        <v>62</v>
      </c>
      <c r="B15" s="13">
        <v>9</v>
      </c>
      <c r="C15" s="13">
        <v>33</v>
      </c>
      <c r="D15" s="13">
        <v>2</v>
      </c>
      <c r="E15" s="13">
        <v>4</v>
      </c>
      <c r="F15" s="13">
        <v>0</v>
      </c>
      <c r="G15" s="13">
        <v>0</v>
      </c>
      <c r="H15" s="13">
        <v>2</v>
      </c>
      <c r="I15" s="13">
        <v>4</v>
      </c>
      <c r="J15" s="13">
        <v>2</v>
      </c>
      <c r="K15" s="13">
        <v>14</v>
      </c>
      <c r="L15" s="13">
        <v>1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/>
      <c r="T15" s="8">
        <f t="shared" si="0"/>
        <v>0.12121212121212122</v>
      </c>
      <c r="U15" s="8">
        <f t="shared" si="1"/>
        <v>0.19444444444444445</v>
      </c>
      <c r="V15" s="8">
        <f t="shared" si="2"/>
        <v>0.6060606060606061</v>
      </c>
    </row>
    <row r="16" spans="1:22" ht="19.5" customHeight="1">
      <c r="A16" s="20" t="s">
        <v>39</v>
      </c>
      <c r="B16" s="13">
        <v>111</v>
      </c>
      <c r="C16" s="13">
        <v>379</v>
      </c>
      <c r="D16" s="13">
        <v>48</v>
      </c>
      <c r="E16" s="13">
        <v>82</v>
      </c>
      <c r="F16" s="13">
        <v>18</v>
      </c>
      <c r="G16" s="13">
        <v>4</v>
      </c>
      <c r="H16" s="13">
        <v>11</v>
      </c>
      <c r="I16" s="13">
        <v>42</v>
      </c>
      <c r="J16" s="13">
        <v>48</v>
      </c>
      <c r="K16" s="13">
        <v>139</v>
      </c>
      <c r="L16" s="13">
        <v>7</v>
      </c>
      <c r="M16" s="13">
        <v>0</v>
      </c>
      <c r="N16" s="13">
        <v>10</v>
      </c>
      <c r="O16" s="13">
        <v>2</v>
      </c>
      <c r="P16" s="13">
        <v>0</v>
      </c>
      <c r="Q16" s="13">
        <v>7</v>
      </c>
      <c r="R16" s="13">
        <v>3</v>
      </c>
      <c r="S16" s="13"/>
      <c r="T16" s="8">
        <f t="shared" si="0"/>
        <v>0.21635883905013192</v>
      </c>
      <c r="U16" s="8">
        <f t="shared" si="1"/>
        <v>0.315668202764977</v>
      </c>
      <c r="V16" s="8">
        <f t="shared" si="2"/>
        <v>0.6174142480211082</v>
      </c>
    </row>
    <row r="17" spans="1:22" ht="19.5" customHeight="1">
      <c r="A17" s="23" t="s">
        <v>57</v>
      </c>
      <c r="B17" s="13">
        <v>63</v>
      </c>
      <c r="C17" s="13">
        <v>181</v>
      </c>
      <c r="D17" s="13">
        <v>29</v>
      </c>
      <c r="E17" s="13">
        <v>44</v>
      </c>
      <c r="F17" s="13">
        <v>14</v>
      </c>
      <c r="G17" s="13">
        <v>3</v>
      </c>
      <c r="H17" s="13">
        <v>13</v>
      </c>
      <c r="I17" s="13">
        <v>27</v>
      </c>
      <c r="J17" s="13">
        <v>20</v>
      </c>
      <c r="K17" s="13">
        <v>70</v>
      </c>
      <c r="L17" s="13">
        <v>2</v>
      </c>
      <c r="M17" s="13">
        <v>0</v>
      </c>
      <c r="N17" s="13">
        <v>4</v>
      </c>
      <c r="O17" s="13">
        <v>6</v>
      </c>
      <c r="P17" s="13">
        <v>2</v>
      </c>
      <c r="Q17" s="13">
        <v>1</v>
      </c>
      <c r="R17" s="13">
        <v>0</v>
      </c>
      <c r="S17" s="13"/>
      <c r="T17" s="8">
        <f t="shared" si="0"/>
        <v>0.2430939226519337</v>
      </c>
      <c r="U17" s="8">
        <f t="shared" si="1"/>
        <v>0.3251231527093596</v>
      </c>
      <c r="V17" s="8">
        <f t="shared" si="2"/>
        <v>0.850828729281768</v>
      </c>
    </row>
    <row r="18" spans="1:22" ht="19.5" customHeight="1">
      <c r="A18" s="22" t="s">
        <v>63</v>
      </c>
      <c r="B18" s="13">
        <v>19</v>
      </c>
      <c r="C18" s="13">
        <v>53</v>
      </c>
      <c r="D18" s="13">
        <v>9</v>
      </c>
      <c r="E18" s="13">
        <v>13</v>
      </c>
      <c r="F18" s="13">
        <v>0</v>
      </c>
      <c r="G18" s="13">
        <v>5</v>
      </c>
      <c r="H18" s="13">
        <v>4</v>
      </c>
      <c r="I18" s="13">
        <v>10</v>
      </c>
      <c r="J18" s="13">
        <v>6</v>
      </c>
      <c r="K18" s="13">
        <v>25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1</v>
      </c>
      <c r="R18" s="13">
        <v>0</v>
      </c>
      <c r="S18" s="13"/>
      <c r="T18" s="8">
        <f t="shared" si="0"/>
        <v>0.24528301886792453</v>
      </c>
      <c r="U18" s="8">
        <f t="shared" si="1"/>
        <v>0.3220338983050847</v>
      </c>
      <c r="V18" s="8">
        <f t="shared" si="2"/>
        <v>1.0566037735849056</v>
      </c>
    </row>
    <row r="19" spans="1:22" ht="19.5" customHeight="1">
      <c r="A19" s="21" t="s">
        <v>37</v>
      </c>
      <c r="B19" s="13">
        <v>126</v>
      </c>
      <c r="C19" s="13">
        <v>389</v>
      </c>
      <c r="D19" s="13">
        <v>41</v>
      </c>
      <c r="E19" s="13">
        <v>63</v>
      </c>
      <c r="F19" s="13">
        <v>4</v>
      </c>
      <c r="G19" s="13">
        <v>1</v>
      </c>
      <c r="H19" s="13">
        <v>21</v>
      </c>
      <c r="I19" s="13">
        <v>46</v>
      </c>
      <c r="J19" s="13">
        <v>43</v>
      </c>
      <c r="K19" s="13">
        <v>137</v>
      </c>
      <c r="L19" s="13">
        <v>8</v>
      </c>
      <c r="M19" s="13">
        <v>0</v>
      </c>
      <c r="N19" s="13">
        <v>14</v>
      </c>
      <c r="O19" s="13">
        <v>0</v>
      </c>
      <c r="P19" s="13">
        <v>0</v>
      </c>
      <c r="Q19" s="13">
        <v>9</v>
      </c>
      <c r="R19" s="13">
        <v>3</v>
      </c>
      <c r="S19" s="13"/>
      <c r="T19" s="8">
        <f t="shared" si="0"/>
        <v>0.16195372750642673</v>
      </c>
      <c r="U19" s="8">
        <f t="shared" si="1"/>
        <v>0.2590909090909091</v>
      </c>
      <c r="V19" s="8">
        <f t="shared" si="2"/>
        <v>0.6272493573264781</v>
      </c>
    </row>
    <row r="20" spans="1:22" ht="19.5" customHeight="1">
      <c r="A20" s="20" t="s">
        <v>64</v>
      </c>
      <c r="B20" s="13">
        <v>139</v>
      </c>
      <c r="C20" s="13">
        <v>522</v>
      </c>
      <c r="D20" s="13">
        <v>59</v>
      </c>
      <c r="E20" s="13">
        <v>130</v>
      </c>
      <c r="F20" s="13">
        <v>28</v>
      </c>
      <c r="G20" s="13">
        <v>1</v>
      </c>
      <c r="H20" s="13">
        <v>7</v>
      </c>
      <c r="I20" s="13">
        <v>30</v>
      </c>
      <c r="J20" s="13">
        <v>55</v>
      </c>
      <c r="K20" s="13">
        <v>124</v>
      </c>
      <c r="L20" s="13">
        <v>2</v>
      </c>
      <c r="M20" s="13">
        <v>0</v>
      </c>
      <c r="N20" s="13">
        <v>14</v>
      </c>
      <c r="O20" s="13">
        <v>15</v>
      </c>
      <c r="P20" s="13">
        <v>4</v>
      </c>
      <c r="Q20" s="13">
        <v>1</v>
      </c>
      <c r="R20" s="13">
        <v>0</v>
      </c>
      <c r="S20" s="13"/>
      <c r="T20" s="8">
        <f t="shared" si="0"/>
        <v>0.24904214559386972</v>
      </c>
      <c r="U20" s="8">
        <f t="shared" si="1"/>
        <v>0.3229706390328152</v>
      </c>
      <c r="V20" s="8">
        <f t="shared" si="2"/>
        <v>0.4501915708812261</v>
      </c>
    </row>
    <row r="21" spans="1:22" ht="19.5" customHeight="1">
      <c r="A21" s="20" t="s">
        <v>40</v>
      </c>
      <c r="B21" s="13">
        <v>61</v>
      </c>
      <c r="C21" s="13">
        <v>159</v>
      </c>
      <c r="D21" s="13">
        <v>18</v>
      </c>
      <c r="E21" s="13">
        <v>42</v>
      </c>
      <c r="F21" s="13">
        <v>11</v>
      </c>
      <c r="G21" s="13">
        <v>0</v>
      </c>
      <c r="H21" s="13">
        <v>4</v>
      </c>
      <c r="I21" s="13">
        <v>15</v>
      </c>
      <c r="J21" s="13">
        <v>10</v>
      </c>
      <c r="K21" s="13">
        <v>63</v>
      </c>
      <c r="L21" s="13">
        <v>2</v>
      </c>
      <c r="M21" s="13">
        <v>0</v>
      </c>
      <c r="N21" s="13">
        <v>3</v>
      </c>
      <c r="O21" s="13">
        <v>1</v>
      </c>
      <c r="P21" s="13">
        <v>0</v>
      </c>
      <c r="Q21" s="13">
        <v>7</v>
      </c>
      <c r="R21" s="13">
        <v>0</v>
      </c>
      <c r="S21" s="13"/>
      <c r="T21" s="8">
        <f t="shared" si="0"/>
        <v>0.2641509433962264</v>
      </c>
      <c r="U21" s="8">
        <f t="shared" si="1"/>
        <v>0.3157894736842105</v>
      </c>
      <c r="V21" s="8">
        <f t="shared" si="2"/>
        <v>0.5974842767295597</v>
      </c>
    </row>
    <row r="22" spans="1:22" ht="19.5" customHeight="1">
      <c r="A22" s="20" t="s">
        <v>65</v>
      </c>
      <c r="B22" s="13">
        <v>84</v>
      </c>
      <c r="C22" s="13">
        <v>209</v>
      </c>
      <c r="D22" s="13">
        <v>31</v>
      </c>
      <c r="E22" s="13">
        <v>50</v>
      </c>
      <c r="F22" s="13">
        <v>3</v>
      </c>
      <c r="G22" s="13">
        <v>1</v>
      </c>
      <c r="H22" s="13">
        <v>15</v>
      </c>
      <c r="I22" s="13">
        <v>29</v>
      </c>
      <c r="J22" s="13">
        <v>12</v>
      </c>
      <c r="K22" s="13">
        <v>56</v>
      </c>
      <c r="L22" s="13">
        <v>2</v>
      </c>
      <c r="M22" s="13">
        <v>0</v>
      </c>
      <c r="N22" s="13">
        <v>6</v>
      </c>
      <c r="O22" s="13">
        <v>1</v>
      </c>
      <c r="P22" s="13">
        <v>0</v>
      </c>
      <c r="Q22" s="13">
        <v>0</v>
      </c>
      <c r="R22" s="13">
        <v>0</v>
      </c>
      <c r="S22" s="13"/>
      <c r="T22" s="8">
        <f t="shared" si="0"/>
        <v>0.23923444976076555</v>
      </c>
      <c r="U22" s="8">
        <f t="shared" si="1"/>
        <v>0.28699551569506726</v>
      </c>
      <c r="V22" s="8">
        <f t="shared" si="2"/>
        <v>0.8038277511961722</v>
      </c>
    </row>
    <row r="23" spans="1:22" ht="19.5" customHeight="1">
      <c r="A23" s="20" t="s">
        <v>51</v>
      </c>
      <c r="B23" s="13">
        <v>113</v>
      </c>
      <c r="C23" s="13">
        <v>385</v>
      </c>
      <c r="D23" s="13">
        <v>67</v>
      </c>
      <c r="E23" s="13">
        <v>90</v>
      </c>
      <c r="F23" s="13">
        <v>15</v>
      </c>
      <c r="G23" s="13">
        <v>0</v>
      </c>
      <c r="H23" s="13">
        <v>33</v>
      </c>
      <c r="I23" s="13">
        <v>65</v>
      </c>
      <c r="J23" s="13">
        <v>68</v>
      </c>
      <c r="K23" s="13">
        <v>120</v>
      </c>
      <c r="L23" s="13">
        <v>4</v>
      </c>
      <c r="M23" s="13">
        <v>0</v>
      </c>
      <c r="N23" s="13">
        <v>11</v>
      </c>
      <c r="O23" s="13">
        <v>2</v>
      </c>
      <c r="P23" s="13">
        <v>0</v>
      </c>
      <c r="Q23" s="13">
        <v>0</v>
      </c>
      <c r="R23" s="13">
        <v>3</v>
      </c>
      <c r="S23" s="13"/>
      <c r="T23" s="8">
        <f t="shared" si="0"/>
        <v>0.23376623376623376</v>
      </c>
      <c r="U23" s="8">
        <f t="shared" si="1"/>
        <v>0.3544857768052516</v>
      </c>
      <c r="V23" s="8">
        <f t="shared" si="2"/>
        <v>0.9116883116883117</v>
      </c>
    </row>
    <row r="24" spans="1:22" ht="18">
      <c r="A24" s="20" t="s">
        <v>52</v>
      </c>
      <c r="B24" s="13">
        <v>121</v>
      </c>
      <c r="C24" s="13">
        <v>462</v>
      </c>
      <c r="D24" s="13">
        <v>61</v>
      </c>
      <c r="E24" s="13">
        <v>125</v>
      </c>
      <c r="F24" s="13">
        <v>35</v>
      </c>
      <c r="G24" s="13">
        <v>0</v>
      </c>
      <c r="H24" s="13">
        <v>24</v>
      </c>
      <c r="I24" s="13">
        <v>70</v>
      </c>
      <c r="J24" s="13">
        <v>46</v>
      </c>
      <c r="K24" s="13">
        <v>145</v>
      </c>
      <c r="L24" s="13">
        <v>3</v>
      </c>
      <c r="M24" s="13">
        <v>0</v>
      </c>
      <c r="N24" s="13">
        <v>12</v>
      </c>
      <c r="O24" s="13">
        <v>0</v>
      </c>
      <c r="P24" s="13">
        <v>0</v>
      </c>
      <c r="Q24" s="13">
        <v>5</v>
      </c>
      <c r="R24" s="13">
        <v>3</v>
      </c>
      <c r="S24" s="13"/>
      <c r="T24" s="8">
        <f t="shared" si="0"/>
        <v>0.27056277056277056</v>
      </c>
      <c r="U24" s="8">
        <f t="shared" si="1"/>
        <v>0.3405088062622309</v>
      </c>
      <c r="V24" s="8">
        <f t="shared" si="2"/>
        <v>0.829004329004329</v>
      </c>
    </row>
    <row r="25" spans="1:22" ht="18">
      <c r="A25" s="20"/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/>
      <c r="T25" s="8" t="e">
        <f t="shared" si="0"/>
        <v>#DIV/0!</v>
      </c>
      <c r="U25" s="8" t="e">
        <f t="shared" si="1"/>
        <v>#DIV/0!</v>
      </c>
      <c r="V25" s="8" t="e">
        <f t="shared" si="2"/>
        <v>#DIV/0!</v>
      </c>
    </row>
    <row r="26" spans="1:22" s="3" customFormat="1" ht="18">
      <c r="A26" s="20"/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/>
      <c r="T26" s="8" t="e">
        <f t="shared" si="0"/>
        <v>#DIV/0!</v>
      </c>
      <c r="U26" s="8" t="e">
        <f t="shared" si="1"/>
        <v>#DIV/0!</v>
      </c>
      <c r="V26" s="8" t="e">
        <f t="shared" si="2"/>
        <v>#DIV/0!</v>
      </c>
    </row>
    <row r="27" spans="1:22" s="3" customFormat="1" ht="18">
      <c r="A27" s="21"/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/>
      <c r="T27" s="8" t="e">
        <f t="shared" si="0"/>
        <v>#DIV/0!</v>
      </c>
      <c r="U27" s="8" t="e">
        <f t="shared" si="1"/>
        <v>#DIV/0!</v>
      </c>
      <c r="V27" s="8" t="e">
        <f t="shared" si="2"/>
        <v>#DIV/0!</v>
      </c>
    </row>
    <row r="28" spans="1:22" s="13" customFormat="1" ht="21" customHeight="1">
      <c r="A28" s="24"/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T28" s="8" t="e">
        <f t="shared" si="0"/>
        <v>#DIV/0!</v>
      </c>
      <c r="U28" s="8" t="e">
        <f t="shared" si="1"/>
        <v>#DIV/0!</v>
      </c>
      <c r="V28" s="8" t="e">
        <f t="shared" si="2"/>
        <v>#DIV/0!</v>
      </c>
    </row>
    <row r="29" spans="1:22" ht="18" customHeight="1">
      <c r="A29" s="7"/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/>
      <c r="T29" s="8" t="e">
        <f t="shared" si="0"/>
        <v>#DIV/0!</v>
      </c>
      <c r="U29" s="8" t="e">
        <f t="shared" si="1"/>
        <v>#DIV/0!</v>
      </c>
      <c r="V29" s="8" t="e">
        <f t="shared" si="2"/>
        <v>#DIV/0!</v>
      </c>
    </row>
    <row r="30" spans="2:22" ht="18" customHeight="1"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/>
      <c r="T30" s="8" t="s">
        <v>22</v>
      </c>
      <c r="U30" s="8" t="s">
        <v>22</v>
      </c>
      <c r="V30" s="8" t="s">
        <v>22</v>
      </c>
    </row>
    <row r="31" spans="1:22" ht="18" customHeight="1">
      <c r="A31" s="6" t="s">
        <v>21</v>
      </c>
      <c r="B31" s="13">
        <v>162</v>
      </c>
      <c r="C31" s="13">
        <v>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1</v>
      </c>
      <c r="L31" s="13">
        <v>0</v>
      </c>
      <c r="M31" s="13">
        <v>0</v>
      </c>
      <c r="N31" s="13">
        <v>1</v>
      </c>
      <c r="O31" s="13">
        <v>0</v>
      </c>
      <c r="P31" s="13">
        <v>0</v>
      </c>
      <c r="Q31" s="13">
        <v>12</v>
      </c>
      <c r="R31" s="13">
        <v>0</v>
      </c>
      <c r="S31" s="13"/>
      <c r="T31" s="8">
        <f>+E31/C31</f>
        <v>0</v>
      </c>
      <c r="U31" s="8">
        <f>(J31+E31+L31)/(J31+C31+L31)</f>
        <v>0</v>
      </c>
      <c r="V31" s="8">
        <f>((E31-G31-H31-I31)+(G31*2)+(H31*3)+(I31*4))/C31</f>
        <v>0</v>
      </c>
    </row>
    <row r="32" spans="1:22" ht="18" customHeight="1">
      <c r="A32" s="6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U32" s="8"/>
      <c r="V32" s="25"/>
    </row>
    <row r="33" spans="1:22" ht="18" customHeight="1">
      <c r="A33" s="9" t="s">
        <v>23</v>
      </c>
      <c r="B33" s="3">
        <f>C58</f>
        <v>162</v>
      </c>
      <c r="C33" s="3">
        <f aca="true" t="shared" si="3" ref="C33:R33">+SUM(C4:C31)</f>
        <v>5548</v>
      </c>
      <c r="D33" s="3">
        <f t="shared" si="3"/>
        <v>713</v>
      </c>
      <c r="E33" s="3">
        <f t="shared" si="3"/>
        <v>1368</v>
      </c>
      <c r="F33" s="3">
        <f t="shared" si="3"/>
        <v>243</v>
      </c>
      <c r="G33" s="3">
        <f t="shared" si="3"/>
        <v>24</v>
      </c>
      <c r="H33" s="3">
        <f t="shared" si="3"/>
        <v>249</v>
      </c>
      <c r="I33" s="3">
        <f t="shared" si="3"/>
        <v>675</v>
      </c>
      <c r="J33" s="3">
        <f t="shared" si="3"/>
        <v>527</v>
      </c>
      <c r="K33" s="3">
        <f t="shared" si="3"/>
        <v>1558</v>
      </c>
      <c r="L33" s="3">
        <f t="shared" si="3"/>
        <v>80</v>
      </c>
      <c r="M33" s="3">
        <f t="shared" si="3"/>
        <v>3</v>
      </c>
      <c r="N33" s="3">
        <f t="shared" si="3"/>
        <v>144</v>
      </c>
      <c r="O33" s="3">
        <f t="shared" si="3"/>
        <v>61</v>
      </c>
      <c r="P33" s="3">
        <f t="shared" si="3"/>
        <v>13</v>
      </c>
      <c r="Q33" s="3">
        <f t="shared" si="3"/>
        <v>79</v>
      </c>
      <c r="R33" s="3">
        <f t="shared" si="3"/>
        <v>23</v>
      </c>
      <c r="S33" s="3"/>
      <c r="T33" s="8">
        <f>+E33/C33</f>
        <v>0.2465753424657534</v>
      </c>
      <c r="U33" s="8">
        <f>(J33+E33+L33)/(J33+C33+L33)</f>
        <v>0.32087733549959385</v>
      </c>
      <c r="V33" s="8">
        <f>((E33-G33-H33-I33)+(G33*2)+(H33*3)+(I33*4))/C33</f>
        <v>0.7056596971881759</v>
      </c>
    </row>
    <row r="34" spans="1:22" ht="18" customHeight="1">
      <c r="A34" s="9" t="s">
        <v>22</v>
      </c>
      <c r="B34" s="3" t="s">
        <v>22</v>
      </c>
      <c r="C34" s="3" t="s">
        <v>22</v>
      </c>
      <c r="D34" s="3" t="s">
        <v>22</v>
      </c>
      <c r="E34" s="3" t="s">
        <v>22</v>
      </c>
      <c r="F34" s="3" t="s">
        <v>22</v>
      </c>
      <c r="G34" s="3" t="s">
        <v>22</v>
      </c>
      <c r="H34" s="3" t="s">
        <v>22</v>
      </c>
      <c r="I34" s="3" t="s">
        <v>22</v>
      </c>
      <c r="J34" s="3" t="s">
        <v>22</v>
      </c>
      <c r="K34" s="3" t="s">
        <v>22</v>
      </c>
      <c r="L34" s="3" t="s">
        <v>22</v>
      </c>
      <c r="M34" s="3" t="s">
        <v>22</v>
      </c>
      <c r="N34" s="3" t="s">
        <v>22</v>
      </c>
      <c r="O34" s="3" t="s">
        <v>22</v>
      </c>
      <c r="P34" s="3" t="s">
        <v>22</v>
      </c>
      <c r="Q34" s="3" t="s">
        <v>22</v>
      </c>
      <c r="R34" s="3" t="s">
        <v>22</v>
      </c>
      <c r="S34" s="3" t="s">
        <v>22</v>
      </c>
      <c r="T34" s="8" t="s">
        <v>22</v>
      </c>
      <c r="U34" s="8" t="s">
        <v>22</v>
      </c>
      <c r="V34" s="8" t="s">
        <v>22</v>
      </c>
    </row>
    <row r="35" spans="1:22" ht="18" customHeight="1">
      <c r="A35" s="10" t="s">
        <v>21</v>
      </c>
      <c r="B35" s="11" t="s">
        <v>24</v>
      </c>
      <c r="C35" s="11" t="s">
        <v>25</v>
      </c>
      <c r="D35" s="11" t="s">
        <v>26</v>
      </c>
      <c r="E35" s="11" t="s">
        <v>3</v>
      </c>
      <c r="F35" s="11" t="s">
        <v>27</v>
      </c>
      <c r="G35" s="11" t="s">
        <v>4</v>
      </c>
      <c r="H35" s="11" t="s">
        <v>9</v>
      </c>
      <c r="I35" s="11" t="s">
        <v>10</v>
      </c>
      <c r="J35" s="11" t="s">
        <v>28</v>
      </c>
      <c r="K35" s="11" t="s">
        <v>29</v>
      </c>
      <c r="L35" s="11" t="s">
        <v>30</v>
      </c>
      <c r="M35" s="11" t="s">
        <v>31</v>
      </c>
      <c r="N35" s="11" t="s">
        <v>32</v>
      </c>
      <c r="O35" s="11" t="s">
        <v>33</v>
      </c>
      <c r="P35" s="11" t="s">
        <v>8</v>
      </c>
      <c r="Q35" s="11" t="s">
        <v>17</v>
      </c>
      <c r="R35" s="11" t="s">
        <v>2</v>
      </c>
      <c r="S35" s="12"/>
      <c r="T35" s="11" t="s">
        <v>34</v>
      </c>
      <c r="U35" s="11" t="s">
        <v>18</v>
      </c>
      <c r="V35" s="11" t="s">
        <v>35</v>
      </c>
    </row>
    <row r="36" spans="1:22" ht="18" customHeight="1">
      <c r="A36" s="20" t="s">
        <v>44</v>
      </c>
      <c r="B36" s="13">
        <v>31</v>
      </c>
      <c r="C36" s="13">
        <v>31</v>
      </c>
      <c r="D36" s="16">
        <v>193.33</v>
      </c>
      <c r="E36" s="13">
        <v>101</v>
      </c>
      <c r="F36" s="13">
        <v>90</v>
      </c>
      <c r="G36" s="13">
        <v>198</v>
      </c>
      <c r="H36" s="13">
        <v>44</v>
      </c>
      <c r="I36" s="13">
        <v>160</v>
      </c>
      <c r="J36" s="13">
        <v>10</v>
      </c>
      <c r="K36" s="13">
        <v>11</v>
      </c>
      <c r="L36" s="13">
        <v>0</v>
      </c>
      <c r="M36" s="13">
        <v>0</v>
      </c>
      <c r="N36" s="13">
        <v>0</v>
      </c>
      <c r="O36" s="13">
        <v>0</v>
      </c>
      <c r="P36" s="13">
        <v>31</v>
      </c>
      <c r="Q36" s="13">
        <v>0</v>
      </c>
      <c r="R36" s="13">
        <v>804</v>
      </c>
      <c r="S36"/>
      <c r="T36" s="26">
        <f aca="true" t="shared" si="4" ref="T36:T55">F36*9/D36</f>
        <v>4.18972740909326</v>
      </c>
      <c r="U36" s="14">
        <f aca="true" t="shared" si="5" ref="U36:U55">+G36/R36</f>
        <v>0.2462686567164179</v>
      </c>
      <c r="V36" s="14">
        <f aca="true" t="shared" si="6" ref="V36:V55">(G36+H36)/D36</f>
        <v>1.2517457197537887</v>
      </c>
    </row>
    <row r="37" spans="1:22" ht="18" customHeight="1">
      <c r="A37" s="20" t="s">
        <v>66</v>
      </c>
      <c r="B37" s="13">
        <v>44</v>
      </c>
      <c r="C37" s="13">
        <v>0</v>
      </c>
      <c r="D37" s="16">
        <v>55</v>
      </c>
      <c r="E37" s="13">
        <v>31</v>
      </c>
      <c r="F37" s="13">
        <v>25</v>
      </c>
      <c r="G37" s="13">
        <v>65</v>
      </c>
      <c r="H37" s="13">
        <v>17</v>
      </c>
      <c r="I37" s="13">
        <v>40</v>
      </c>
      <c r="J37" s="13">
        <v>2</v>
      </c>
      <c r="K37" s="13">
        <v>2</v>
      </c>
      <c r="L37" s="13">
        <v>1</v>
      </c>
      <c r="M37" s="13">
        <v>0</v>
      </c>
      <c r="N37" s="13">
        <v>0</v>
      </c>
      <c r="O37" s="13">
        <v>0</v>
      </c>
      <c r="P37" s="13">
        <v>9</v>
      </c>
      <c r="Q37" s="13">
        <v>0</v>
      </c>
      <c r="R37" s="13">
        <v>248</v>
      </c>
      <c r="S37"/>
      <c r="T37" s="26">
        <f t="shared" si="4"/>
        <v>4.090909090909091</v>
      </c>
      <c r="U37" s="14">
        <f t="shared" si="5"/>
        <v>0.2620967741935484</v>
      </c>
      <c r="V37" s="14">
        <f t="shared" si="6"/>
        <v>1.490909090909091</v>
      </c>
    </row>
    <row r="38" spans="1:22" ht="18" customHeight="1">
      <c r="A38" s="20" t="s">
        <v>67</v>
      </c>
      <c r="B38" s="13">
        <v>5</v>
      </c>
      <c r="C38" s="13">
        <v>0</v>
      </c>
      <c r="D38" s="16">
        <v>10</v>
      </c>
      <c r="E38" s="13">
        <v>8</v>
      </c>
      <c r="F38" s="13">
        <v>8</v>
      </c>
      <c r="G38" s="13">
        <v>10</v>
      </c>
      <c r="H38" s="13">
        <v>6</v>
      </c>
      <c r="I38" s="13">
        <v>18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2</v>
      </c>
      <c r="Q38" s="13">
        <v>0</v>
      </c>
      <c r="R38" s="13">
        <v>46</v>
      </c>
      <c r="S38" s="13">
        <v>1</v>
      </c>
      <c r="T38" s="26">
        <f t="shared" si="4"/>
        <v>7.2</v>
      </c>
      <c r="U38" s="14">
        <f t="shared" si="5"/>
        <v>0.21739130434782608</v>
      </c>
      <c r="V38" s="14">
        <f t="shared" si="6"/>
        <v>1.6</v>
      </c>
    </row>
    <row r="39" spans="1:22" ht="18" customHeight="1">
      <c r="A39" s="20" t="s">
        <v>45</v>
      </c>
      <c r="B39" s="13">
        <v>30</v>
      </c>
      <c r="C39" s="13">
        <v>30</v>
      </c>
      <c r="D39" s="16">
        <v>163.33</v>
      </c>
      <c r="E39" s="13">
        <v>83</v>
      </c>
      <c r="F39" s="13">
        <v>78</v>
      </c>
      <c r="G39" s="13">
        <v>161</v>
      </c>
      <c r="H39" s="13">
        <v>52</v>
      </c>
      <c r="I39" s="13">
        <v>155</v>
      </c>
      <c r="J39" s="13">
        <v>10</v>
      </c>
      <c r="K39" s="13">
        <v>12</v>
      </c>
      <c r="L39" s="13">
        <v>0</v>
      </c>
      <c r="M39" s="13">
        <v>0</v>
      </c>
      <c r="N39" s="13">
        <v>0</v>
      </c>
      <c r="O39" s="13">
        <v>0</v>
      </c>
      <c r="P39" s="13">
        <v>27</v>
      </c>
      <c r="Q39" s="13">
        <v>0</v>
      </c>
      <c r="R39" s="13">
        <v>694</v>
      </c>
      <c r="S39"/>
      <c r="T39" s="26">
        <f t="shared" si="4"/>
        <v>4.298046898916304</v>
      </c>
      <c r="U39" s="14">
        <f t="shared" si="5"/>
        <v>0.23198847262247838</v>
      </c>
      <c r="V39" s="14">
        <f t="shared" si="6"/>
        <v>1.3041082471070837</v>
      </c>
    </row>
    <row r="40" spans="1:22" ht="18" customHeight="1">
      <c r="A40" s="20" t="s">
        <v>68</v>
      </c>
      <c r="B40" s="13">
        <v>33</v>
      </c>
      <c r="C40" s="13">
        <v>0</v>
      </c>
      <c r="D40" s="16">
        <v>43.66</v>
      </c>
      <c r="E40" s="13">
        <v>20</v>
      </c>
      <c r="F40" s="13">
        <v>18</v>
      </c>
      <c r="G40" s="13">
        <v>26</v>
      </c>
      <c r="H40" s="13">
        <v>14</v>
      </c>
      <c r="I40" s="13">
        <v>30</v>
      </c>
      <c r="J40" s="13">
        <v>2</v>
      </c>
      <c r="K40" s="13">
        <v>1</v>
      </c>
      <c r="L40" s="13">
        <v>1</v>
      </c>
      <c r="M40" s="13">
        <v>0</v>
      </c>
      <c r="N40" s="13">
        <v>0</v>
      </c>
      <c r="O40" s="13">
        <v>0</v>
      </c>
      <c r="P40" s="13">
        <v>7</v>
      </c>
      <c r="Q40" s="13">
        <v>0</v>
      </c>
      <c r="R40" s="13">
        <v>166</v>
      </c>
      <c r="S40"/>
      <c r="T40" s="26">
        <f t="shared" si="4"/>
        <v>3.7104901511681176</v>
      </c>
      <c r="U40" s="14">
        <f t="shared" si="5"/>
        <v>0.1566265060240964</v>
      </c>
      <c r="V40" s="14">
        <f t="shared" si="6"/>
        <v>0.9161704076958315</v>
      </c>
    </row>
    <row r="41" spans="1:22" ht="18" customHeight="1">
      <c r="A41" s="20" t="s">
        <v>69</v>
      </c>
      <c r="B41" s="13">
        <v>0</v>
      </c>
      <c r="C41" s="13">
        <v>0</v>
      </c>
      <c r="D41" s="16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/>
      <c r="T41" s="26" t="e">
        <f t="shared" si="4"/>
        <v>#DIV/0!</v>
      </c>
      <c r="U41" s="14" t="e">
        <f t="shared" si="5"/>
        <v>#DIV/0!</v>
      </c>
      <c r="V41" s="14" t="e">
        <f t="shared" si="6"/>
        <v>#DIV/0!</v>
      </c>
    </row>
    <row r="42" spans="1:22" ht="18" customHeight="1">
      <c r="A42" s="20" t="s">
        <v>53</v>
      </c>
      <c r="B42" s="13">
        <v>37</v>
      </c>
      <c r="C42" s="13">
        <v>0</v>
      </c>
      <c r="D42" s="16">
        <v>36</v>
      </c>
      <c r="E42" s="13">
        <v>21</v>
      </c>
      <c r="F42" s="13">
        <v>14</v>
      </c>
      <c r="G42" s="13">
        <v>25</v>
      </c>
      <c r="H42" s="13">
        <v>16</v>
      </c>
      <c r="I42" s="13">
        <v>51</v>
      </c>
      <c r="J42" s="13">
        <v>3</v>
      </c>
      <c r="K42" s="13">
        <v>6</v>
      </c>
      <c r="L42" s="13">
        <v>15</v>
      </c>
      <c r="M42" s="13">
        <v>0</v>
      </c>
      <c r="N42" s="13">
        <v>0</v>
      </c>
      <c r="O42" s="13">
        <v>0</v>
      </c>
      <c r="P42" s="13">
        <v>8</v>
      </c>
      <c r="Q42" s="13">
        <v>0</v>
      </c>
      <c r="R42" s="13">
        <v>145</v>
      </c>
      <c r="S42"/>
      <c r="T42" s="26">
        <f t="shared" si="4"/>
        <v>3.5</v>
      </c>
      <c r="U42" s="14">
        <f t="shared" si="5"/>
        <v>0.1724137931034483</v>
      </c>
      <c r="V42" s="14">
        <f t="shared" si="6"/>
        <v>1.1388888888888888</v>
      </c>
    </row>
    <row r="43" spans="1:22" ht="18" customHeight="1">
      <c r="A43" s="20" t="s">
        <v>70</v>
      </c>
      <c r="B43" s="13">
        <v>14</v>
      </c>
      <c r="C43" s="13">
        <v>0</v>
      </c>
      <c r="D43" s="16">
        <v>17.66</v>
      </c>
      <c r="E43" s="13">
        <v>17</v>
      </c>
      <c r="F43" s="13">
        <v>12</v>
      </c>
      <c r="G43" s="13">
        <v>15</v>
      </c>
      <c r="H43" s="13">
        <v>10</v>
      </c>
      <c r="I43" s="13">
        <v>23</v>
      </c>
      <c r="J43" s="13">
        <v>0</v>
      </c>
      <c r="K43" s="13">
        <v>1</v>
      </c>
      <c r="L43" s="13">
        <v>0</v>
      </c>
      <c r="M43" s="13">
        <v>0</v>
      </c>
      <c r="N43" s="13">
        <v>0</v>
      </c>
      <c r="O43" s="13">
        <v>0</v>
      </c>
      <c r="P43" s="13">
        <v>5</v>
      </c>
      <c r="Q43" s="13">
        <v>0</v>
      </c>
      <c r="R43" s="13">
        <v>79</v>
      </c>
      <c r="S43" s="13">
        <v>1</v>
      </c>
      <c r="T43" s="26">
        <f t="shared" si="4"/>
        <v>6.115515288788222</v>
      </c>
      <c r="U43" s="14">
        <f t="shared" si="5"/>
        <v>0.189873417721519</v>
      </c>
      <c r="V43" s="14">
        <f t="shared" si="6"/>
        <v>1.4156285390713477</v>
      </c>
    </row>
    <row r="44" spans="1:22" ht="18" customHeight="1">
      <c r="A44" s="20" t="s">
        <v>54</v>
      </c>
      <c r="B44" s="13">
        <v>26</v>
      </c>
      <c r="C44" s="13">
        <v>0</v>
      </c>
      <c r="D44" s="16">
        <v>31.66</v>
      </c>
      <c r="E44" s="13">
        <v>23</v>
      </c>
      <c r="F44" s="13">
        <v>17</v>
      </c>
      <c r="G44" s="13">
        <v>43</v>
      </c>
      <c r="H44" s="13">
        <v>10</v>
      </c>
      <c r="I44" s="13">
        <v>27</v>
      </c>
      <c r="J44" s="13">
        <v>0</v>
      </c>
      <c r="K44" s="13">
        <v>1</v>
      </c>
      <c r="L44" s="13">
        <v>0</v>
      </c>
      <c r="M44" s="13">
        <v>0</v>
      </c>
      <c r="N44" s="13">
        <v>0</v>
      </c>
      <c r="O44" s="13">
        <v>0</v>
      </c>
      <c r="P44" s="13">
        <v>11</v>
      </c>
      <c r="Q44" s="13">
        <v>0</v>
      </c>
      <c r="R44" s="13">
        <v>149</v>
      </c>
      <c r="S44"/>
      <c r="T44" s="26">
        <f t="shared" si="4"/>
        <v>4.832596336070751</v>
      </c>
      <c r="U44" s="14">
        <f t="shared" si="5"/>
        <v>0.28859060402684567</v>
      </c>
      <c r="V44" s="14">
        <f t="shared" si="6"/>
        <v>1.6740366392924826</v>
      </c>
    </row>
    <row r="45" spans="1:22" ht="18" customHeight="1">
      <c r="A45" s="20" t="s">
        <v>56</v>
      </c>
      <c r="B45" s="13">
        <v>11</v>
      </c>
      <c r="C45" s="13">
        <v>11</v>
      </c>
      <c r="D45" s="16">
        <v>69</v>
      </c>
      <c r="E45" s="13">
        <v>34</v>
      </c>
      <c r="F45" s="13">
        <v>32</v>
      </c>
      <c r="G45" s="13">
        <v>58</v>
      </c>
      <c r="H45" s="13">
        <v>22</v>
      </c>
      <c r="I45" s="13">
        <v>78</v>
      </c>
      <c r="J45" s="13">
        <v>5</v>
      </c>
      <c r="K45" s="13">
        <v>3</v>
      </c>
      <c r="L45" s="13">
        <v>0</v>
      </c>
      <c r="M45" s="13">
        <v>0</v>
      </c>
      <c r="N45" s="13">
        <v>0</v>
      </c>
      <c r="O45" s="13">
        <v>0</v>
      </c>
      <c r="P45" s="13">
        <v>18</v>
      </c>
      <c r="Q45" s="13">
        <v>0</v>
      </c>
      <c r="R45" s="13">
        <v>280</v>
      </c>
      <c r="S45"/>
      <c r="T45" s="26">
        <f t="shared" si="4"/>
        <v>4.173913043478261</v>
      </c>
      <c r="U45" s="14">
        <f t="shared" si="5"/>
        <v>0.20714285714285716</v>
      </c>
      <c r="V45" s="14">
        <f t="shared" si="6"/>
        <v>1.1594202898550725</v>
      </c>
    </row>
    <row r="46" spans="1:22" s="3" customFormat="1" ht="20.25">
      <c r="A46" s="22" t="s">
        <v>71</v>
      </c>
      <c r="B46" s="13">
        <v>59</v>
      </c>
      <c r="C46" s="13">
        <v>0</v>
      </c>
      <c r="D46" s="16">
        <v>70.33</v>
      </c>
      <c r="E46" s="13">
        <v>30</v>
      </c>
      <c r="F46" s="13">
        <v>29</v>
      </c>
      <c r="G46" s="13">
        <v>70</v>
      </c>
      <c r="H46" s="13">
        <v>33</v>
      </c>
      <c r="I46" s="13">
        <v>70</v>
      </c>
      <c r="J46" s="13">
        <v>1</v>
      </c>
      <c r="K46" s="13">
        <v>3</v>
      </c>
      <c r="L46" s="13">
        <v>5</v>
      </c>
      <c r="M46" s="13">
        <v>0</v>
      </c>
      <c r="N46" s="13">
        <v>0</v>
      </c>
      <c r="O46" s="13">
        <v>0</v>
      </c>
      <c r="P46" s="13">
        <v>6</v>
      </c>
      <c r="Q46" s="13">
        <v>0</v>
      </c>
      <c r="R46" s="13">
        <v>309</v>
      </c>
      <c r="S46" s="13">
        <v>1</v>
      </c>
      <c r="T46" s="26">
        <f t="shared" si="4"/>
        <v>3.711076354329589</v>
      </c>
      <c r="U46" s="14">
        <f t="shared" si="5"/>
        <v>0.22653721682847897</v>
      </c>
      <c r="V46" s="14">
        <f t="shared" si="6"/>
        <v>1.4645243850419452</v>
      </c>
    </row>
    <row r="47" spans="1:22" ht="20.25">
      <c r="A47" s="21" t="s">
        <v>46</v>
      </c>
      <c r="B47" s="13">
        <v>27</v>
      </c>
      <c r="C47" s="13">
        <v>27</v>
      </c>
      <c r="D47" s="16">
        <v>151.66</v>
      </c>
      <c r="E47" s="13">
        <v>93</v>
      </c>
      <c r="F47" s="13">
        <v>78</v>
      </c>
      <c r="G47" s="13">
        <v>153</v>
      </c>
      <c r="H47" s="13">
        <v>78</v>
      </c>
      <c r="I47" s="13">
        <v>135</v>
      </c>
      <c r="J47" s="13">
        <v>6</v>
      </c>
      <c r="K47" s="13">
        <v>13</v>
      </c>
      <c r="L47" s="13">
        <v>0</v>
      </c>
      <c r="M47" s="13">
        <v>1</v>
      </c>
      <c r="N47" s="13">
        <v>0</v>
      </c>
      <c r="O47" s="13">
        <v>0</v>
      </c>
      <c r="P47" s="13">
        <v>25</v>
      </c>
      <c r="Q47" s="13">
        <v>0</v>
      </c>
      <c r="R47" s="13">
        <v>680</v>
      </c>
      <c r="T47" s="18">
        <f t="shared" si="4"/>
        <v>4.628774891204009</v>
      </c>
      <c r="U47" s="19">
        <f t="shared" si="5"/>
        <v>0.225</v>
      </c>
      <c r="V47" s="19">
        <f t="shared" si="6"/>
        <v>1.5231438744560202</v>
      </c>
    </row>
    <row r="48" spans="1:22" ht="20.25">
      <c r="A48" s="20" t="s">
        <v>72</v>
      </c>
      <c r="B48" s="13">
        <v>49</v>
      </c>
      <c r="C48" s="13">
        <v>0</v>
      </c>
      <c r="D48" s="16">
        <v>60</v>
      </c>
      <c r="E48" s="13">
        <v>26</v>
      </c>
      <c r="F48" s="13">
        <v>24</v>
      </c>
      <c r="G48" s="13">
        <v>47</v>
      </c>
      <c r="H48" s="13">
        <v>13</v>
      </c>
      <c r="I48" s="13">
        <v>49</v>
      </c>
      <c r="J48" s="13">
        <v>6</v>
      </c>
      <c r="K48" s="13">
        <v>1</v>
      </c>
      <c r="L48" s="13">
        <v>2</v>
      </c>
      <c r="M48" s="13">
        <v>0</v>
      </c>
      <c r="N48" s="13">
        <v>0</v>
      </c>
      <c r="O48" s="13">
        <v>0</v>
      </c>
      <c r="P48" s="13">
        <v>12</v>
      </c>
      <c r="Q48" s="13">
        <v>0</v>
      </c>
      <c r="R48" s="13">
        <v>240</v>
      </c>
      <c r="S48"/>
      <c r="T48" s="26">
        <f t="shared" si="4"/>
        <v>3.6</v>
      </c>
      <c r="U48" s="14">
        <f t="shared" si="5"/>
        <v>0.19583333333333333</v>
      </c>
      <c r="V48" s="14">
        <f t="shared" si="6"/>
        <v>1</v>
      </c>
    </row>
    <row r="49" spans="1:22" ht="20.25">
      <c r="A49" s="20" t="s">
        <v>73</v>
      </c>
      <c r="B49" s="13">
        <v>38</v>
      </c>
      <c r="C49" s="13">
        <v>0</v>
      </c>
      <c r="D49" s="16">
        <v>61</v>
      </c>
      <c r="E49" s="13">
        <v>15</v>
      </c>
      <c r="F49" s="13">
        <v>13</v>
      </c>
      <c r="G49" s="13">
        <v>39</v>
      </c>
      <c r="H49" s="13">
        <v>8</v>
      </c>
      <c r="I49" s="13">
        <v>75</v>
      </c>
      <c r="J49" s="13">
        <v>4</v>
      </c>
      <c r="K49" s="13">
        <v>2</v>
      </c>
      <c r="L49" s="13">
        <v>1</v>
      </c>
      <c r="M49" s="13">
        <v>0</v>
      </c>
      <c r="N49" s="13">
        <v>0</v>
      </c>
      <c r="O49" s="13">
        <v>0</v>
      </c>
      <c r="P49" s="13">
        <v>8</v>
      </c>
      <c r="Q49" s="13">
        <v>0</v>
      </c>
      <c r="R49" s="13">
        <v>225</v>
      </c>
      <c r="S49"/>
      <c r="T49" s="26">
        <f t="shared" si="4"/>
        <v>1.9180327868852458</v>
      </c>
      <c r="U49" s="14">
        <f t="shared" si="5"/>
        <v>0.17333333333333334</v>
      </c>
      <c r="V49" s="14">
        <f t="shared" si="6"/>
        <v>0.7704918032786885</v>
      </c>
    </row>
    <row r="50" spans="1:22" ht="20.25">
      <c r="A50" s="20" t="s">
        <v>57</v>
      </c>
      <c r="B50" s="13">
        <v>18</v>
      </c>
      <c r="C50" s="13">
        <v>18</v>
      </c>
      <c r="D50" s="16">
        <v>98.66</v>
      </c>
      <c r="E50" s="13">
        <v>69</v>
      </c>
      <c r="F50" s="13">
        <v>67</v>
      </c>
      <c r="G50" s="13">
        <v>101</v>
      </c>
      <c r="H50" s="13">
        <v>38</v>
      </c>
      <c r="I50" s="13">
        <v>104</v>
      </c>
      <c r="J50" s="13">
        <v>6</v>
      </c>
      <c r="K50" s="13">
        <v>7</v>
      </c>
      <c r="L50" s="13">
        <v>0</v>
      </c>
      <c r="M50" s="13">
        <v>1</v>
      </c>
      <c r="N50" s="13">
        <v>1</v>
      </c>
      <c r="O50" s="13">
        <v>0</v>
      </c>
      <c r="P50" s="13">
        <v>30</v>
      </c>
      <c r="Q50" s="13">
        <v>0</v>
      </c>
      <c r="R50" s="13">
        <v>434</v>
      </c>
      <c r="S50"/>
      <c r="T50" s="26">
        <f t="shared" si="4"/>
        <v>6.111899452665721</v>
      </c>
      <c r="U50" s="14">
        <f t="shared" si="5"/>
        <v>0.23271889400921658</v>
      </c>
      <c r="V50" s="14">
        <f t="shared" si="6"/>
        <v>1.4088789783093452</v>
      </c>
    </row>
    <row r="51" spans="1:22" ht="20.25">
      <c r="A51" s="22" t="s">
        <v>74</v>
      </c>
      <c r="B51" s="15">
        <v>34</v>
      </c>
      <c r="C51" s="15">
        <v>0</v>
      </c>
      <c r="D51" s="16">
        <v>31.66</v>
      </c>
      <c r="E51" s="15">
        <v>24</v>
      </c>
      <c r="F51" s="15">
        <v>21</v>
      </c>
      <c r="G51" s="15">
        <v>27</v>
      </c>
      <c r="H51" s="15">
        <v>18</v>
      </c>
      <c r="I51" s="15">
        <v>41</v>
      </c>
      <c r="J51" s="15">
        <v>1</v>
      </c>
      <c r="K51" s="15">
        <v>6</v>
      </c>
      <c r="L51" s="15">
        <v>12</v>
      </c>
      <c r="M51" s="15">
        <v>0</v>
      </c>
      <c r="N51" s="15">
        <v>0</v>
      </c>
      <c r="O51" s="15">
        <v>0</v>
      </c>
      <c r="P51" s="15">
        <v>7</v>
      </c>
      <c r="Q51" s="15">
        <v>0</v>
      </c>
      <c r="R51" s="15">
        <v>140</v>
      </c>
      <c r="S51" s="15">
        <v>1</v>
      </c>
      <c r="T51" s="26">
        <f t="shared" si="4"/>
        <v>5.969677826910929</v>
      </c>
      <c r="U51" s="14">
        <f t="shared" si="5"/>
        <v>0.19285714285714287</v>
      </c>
      <c r="V51" s="14">
        <f t="shared" si="6"/>
        <v>1.4213518635502211</v>
      </c>
    </row>
    <row r="52" spans="1:22" ht="20.25">
      <c r="A52" s="21" t="s">
        <v>75</v>
      </c>
      <c r="B52" s="15">
        <v>18</v>
      </c>
      <c r="C52" s="15">
        <v>0</v>
      </c>
      <c r="D52" s="16">
        <v>24.33</v>
      </c>
      <c r="E52" s="15">
        <v>11</v>
      </c>
      <c r="F52" s="15">
        <v>10</v>
      </c>
      <c r="G52" s="15">
        <v>22</v>
      </c>
      <c r="H52" s="15">
        <v>14</v>
      </c>
      <c r="I52" s="15">
        <v>15</v>
      </c>
      <c r="J52" s="15">
        <v>0</v>
      </c>
      <c r="K52" s="15">
        <v>1</v>
      </c>
      <c r="L52" s="15">
        <v>0</v>
      </c>
      <c r="M52" s="15">
        <v>0</v>
      </c>
      <c r="N52" s="15">
        <v>0</v>
      </c>
      <c r="O52" s="15">
        <v>0</v>
      </c>
      <c r="P52" s="15">
        <v>3</v>
      </c>
      <c r="Q52" s="15">
        <v>0</v>
      </c>
      <c r="R52" s="15">
        <v>106</v>
      </c>
      <c r="S52" s="15">
        <v>1</v>
      </c>
      <c r="T52" s="18">
        <f t="shared" si="4"/>
        <v>3.6991368680641186</v>
      </c>
      <c r="U52" s="19">
        <f t="shared" si="5"/>
        <v>0.20754716981132076</v>
      </c>
      <c r="V52" s="19">
        <f t="shared" si="6"/>
        <v>1.4796547472256474</v>
      </c>
    </row>
    <row r="53" spans="1:22" ht="20.25">
      <c r="A53" s="20" t="s">
        <v>47</v>
      </c>
      <c r="B53" s="13">
        <v>30</v>
      </c>
      <c r="C53" s="13">
        <v>30</v>
      </c>
      <c r="D53" s="16">
        <v>186</v>
      </c>
      <c r="E53" s="13">
        <v>100</v>
      </c>
      <c r="F53" s="13">
        <v>88</v>
      </c>
      <c r="G53" s="13">
        <v>187</v>
      </c>
      <c r="H53" s="13">
        <v>50</v>
      </c>
      <c r="I53" s="13">
        <v>201</v>
      </c>
      <c r="J53" s="13">
        <v>9</v>
      </c>
      <c r="K53" s="13">
        <v>12</v>
      </c>
      <c r="L53" s="13">
        <v>0</v>
      </c>
      <c r="M53" s="13">
        <v>1</v>
      </c>
      <c r="N53" s="13">
        <v>0</v>
      </c>
      <c r="O53" s="13">
        <v>0</v>
      </c>
      <c r="P53" s="13">
        <v>35</v>
      </c>
      <c r="Q53" s="13">
        <v>0</v>
      </c>
      <c r="R53" s="13">
        <v>793</v>
      </c>
      <c r="S53"/>
      <c r="T53" s="26">
        <f t="shared" si="4"/>
        <v>4.258064516129032</v>
      </c>
      <c r="U53" s="14">
        <f t="shared" si="5"/>
        <v>0.23581336696090793</v>
      </c>
      <c r="V53" s="14">
        <f t="shared" si="6"/>
        <v>1.2741935483870968</v>
      </c>
    </row>
    <row r="54" spans="1:22" ht="20.25">
      <c r="A54" s="20" t="s">
        <v>55</v>
      </c>
      <c r="B54" s="13">
        <v>15</v>
      </c>
      <c r="C54" s="13">
        <v>15</v>
      </c>
      <c r="D54" s="16">
        <v>82.33</v>
      </c>
      <c r="E54" s="13">
        <v>49</v>
      </c>
      <c r="F54" s="13">
        <v>48</v>
      </c>
      <c r="G54" s="13">
        <v>88</v>
      </c>
      <c r="H54" s="13">
        <v>40</v>
      </c>
      <c r="I54" s="13">
        <v>82</v>
      </c>
      <c r="J54" s="13">
        <v>4</v>
      </c>
      <c r="K54" s="13">
        <v>8</v>
      </c>
      <c r="L54" s="13">
        <v>0</v>
      </c>
      <c r="M54" s="13">
        <v>0</v>
      </c>
      <c r="N54" s="13">
        <v>0</v>
      </c>
      <c r="O54" s="13">
        <v>0</v>
      </c>
      <c r="P54" s="13">
        <v>17</v>
      </c>
      <c r="Q54" s="13">
        <v>0</v>
      </c>
      <c r="R54" s="13">
        <v>365</v>
      </c>
      <c r="S54"/>
      <c r="T54" s="26">
        <f t="shared" si="4"/>
        <v>5.2471759990283005</v>
      </c>
      <c r="U54" s="14">
        <f t="shared" si="5"/>
        <v>0.2410958904109589</v>
      </c>
      <c r="V54" s="14">
        <f t="shared" si="6"/>
        <v>1.554718814526904</v>
      </c>
    </row>
    <row r="55" spans="1:22" ht="20.25">
      <c r="A55" s="21" t="s">
        <v>76</v>
      </c>
      <c r="B55" s="15">
        <v>35</v>
      </c>
      <c r="C55" s="15">
        <v>0</v>
      </c>
      <c r="D55" s="16">
        <v>56.66</v>
      </c>
      <c r="E55" s="15">
        <v>17</v>
      </c>
      <c r="F55" s="15">
        <v>15</v>
      </c>
      <c r="G55" s="15">
        <v>31</v>
      </c>
      <c r="H55" s="15">
        <v>13</v>
      </c>
      <c r="I55" s="15">
        <v>72</v>
      </c>
      <c r="J55" s="15">
        <v>2</v>
      </c>
      <c r="K55" s="15">
        <v>1</v>
      </c>
      <c r="L55" s="15">
        <v>0</v>
      </c>
      <c r="M55" s="15">
        <v>0</v>
      </c>
      <c r="N55" s="15">
        <v>0</v>
      </c>
      <c r="O55" s="15">
        <v>0</v>
      </c>
      <c r="P55" s="15">
        <v>7</v>
      </c>
      <c r="Q55" s="15">
        <v>0</v>
      </c>
      <c r="R55" s="15">
        <v>215</v>
      </c>
      <c r="T55" s="18">
        <f t="shared" si="4"/>
        <v>2.3826332509707027</v>
      </c>
      <c r="U55" s="19">
        <f t="shared" si="5"/>
        <v>0.14418604651162792</v>
      </c>
      <c r="V55" s="19">
        <f t="shared" si="6"/>
        <v>0.7765619484645253</v>
      </c>
    </row>
    <row r="56" spans="1:22" ht="20.25">
      <c r="A56" s="21"/>
      <c r="B56" s="15"/>
      <c r="C56" s="15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U56" s="19"/>
      <c r="V56" s="19"/>
    </row>
    <row r="57" spans="1:22" ht="20.25">
      <c r="A57" s="21"/>
      <c r="B57" s="15"/>
      <c r="C57" s="15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U57" s="19"/>
      <c r="V57" s="19"/>
    </row>
    <row r="58" spans="1:22" ht="20.25">
      <c r="A58" s="9" t="s">
        <v>23</v>
      </c>
      <c r="B58" s="3">
        <f>C58</f>
        <v>162</v>
      </c>
      <c r="C58" s="17">
        <f aca="true" t="shared" si="7" ref="C58:R58">SUM(C36:C57)</f>
        <v>162</v>
      </c>
      <c r="D58" s="17">
        <f t="shared" si="7"/>
        <v>1442.27</v>
      </c>
      <c r="E58" s="17">
        <f t="shared" si="7"/>
        <v>772</v>
      </c>
      <c r="F58" s="17">
        <f t="shared" si="7"/>
        <v>687</v>
      </c>
      <c r="G58" s="17">
        <f t="shared" si="7"/>
        <v>1366</v>
      </c>
      <c r="H58" s="17">
        <f t="shared" si="7"/>
        <v>496</v>
      </c>
      <c r="I58" s="17">
        <f t="shared" si="7"/>
        <v>1426</v>
      </c>
      <c r="J58" s="17">
        <f t="shared" si="7"/>
        <v>71</v>
      </c>
      <c r="K58" s="17">
        <f t="shared" si="7"/>
        <v>91</v>
      </c>
      <c r="L58" s="17">
        <f t="shared" si="7"/>
        <v>37</v>
      </c>
      <c r="M58" s="17">
        <f t="shared" si="7"/>
        <v>3</v>
      </c>
      <c r="N58" s="17">
        <f t="shared" si="7"/>
        <v>1</v>
      </c>
      <c r="O58" s="17">
        <f t="shared" si="7"/>
        <v>0</v>
      </c>
      <c r="P58" s="17">
        <f t="shared" si="7"/>
        <v>268</v>
      </c>
      <c r="Q58" s="17">
        <f t="shared" si="7"/>
        <v>0</v>
      </c>
      <c r="R58" s="17">
        <f t="shared" si="7"/>
        <v>6118</v>
      </c>
      <c r="S58" s="3" t="s">
        <v>22</v>
      </c>
      <c r="T58" s="18">
        <f>F58*9/D58</f>
        <v>4.286992033391806</v>
      </c>
      <c r="U58" s="19">
        <f>+G58/R58</f>
        <v>0.22327558025498528</v>
      </c>
      <c r="V58" s="14">
        <f>(G58+H58)/D58</f>
        <v>1.2910204053332595</v>
      </c>
    </row>
  </sheetData>
  <sheetProtection/>
  <mergeCells count="1">
    <mergeCell ref="B1:R1"/>
  </mergeCells>
  <printOptions/>
  <pageMargins left="0.7" right="0.7" top="0.75" bottom="0.75" header="0.3" footer="0.3"/>
  <pageSetup fitToHeight="1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</dc:creator>
  <cp:keywords/>
  <dc:description/>
  <cp:lastModifiedBy>Kevin</cp:lastModifiedBy>
  <cp:lastPrinted>2015-08-09T22:37:32Z</cp:lastPrinted>
  <dcterms:created xsi:type="dcterms:W3CDTF">2013-08-23T20:10:19Z</dcterms:created>
  <dcterms:modified xsi:type="dcterms:W3CDTF">2022-10-01T22:32:51Z</dcterms:modified>
  <cp:category/>
  <cp:version/>
  <cp:contentType/>
  <cp:contentStatus/>
</cp:coreProperties>
</file>