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300" windowWidth="20730" windowHeight="1152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<sst xmlns="http://schemas.openxmlformats.org/spreadsheetml/2006/main" count="111" uniqueCount="77">
  <si>
    <t>Player</t>
  </si>
  <si>
    <t>GP</t>
  </si>
  <si>
    <t>AB</t>
  </si>
  <si>
    <t>R</t>
  </si>
  <si>
    <t>H</t>
  </si>
  <si>
    <t>RBI</t>
  </si>
  <si>
    <t>2B</t>
  </si>
  <si>
    <t>3B</t>
  </si>
  <si>
    <t>HR</t>
  </si>
  <si>
    <t>BB</t>
  </si>
  <si>
    <t>K</t>
  </si>
  <si>
    <t>HBP</t>
  </si>
  <si>
    <t>E</t>
  </si>
  <si>
    <t>SB</t>
  </si>
  <si>
    <t>CS</t>
  </si>
  <si>
    <t>SAC B</t>
  </si>
  <si>
    <t>SAC F</t>
  </si>
  <si>
    <t>DP</t>
  </si>
  <si>
    <t>AVG</t>
  </si>
  <si>
    <t>OBP</t>
  </si>
  <si>
    <t>SLG</t>
  </si>
  <si>
    <t>Pitchers</t>
  </si>
  <si>
    <t xml:space="preserve"> </t>
  </si>
  <si>
    <t>TOTALS</t>
  </si>
  <si>
    <t>GA</t>
  </si>
  <si>
    <t>GS</t>
  </si>
  <si>
    <t>IP</t>
  </si>
  <si>
    <t>ER</t>
  </si>
  <si>
    <t>W</t>
  </si>
  <si>
    <t>L</t>
  </si>
  <si>
    <t>S</t>
  </si>
  <si>
    <t>CG</t>
  </si>
  <si>
    <t>SO</t>
  </si>
  <si>
    <t>HB</t>
  </si>
  <si>
    <t>ERA</t>
  </si>
  <si>
    <t>WHIP</t>
  </si>
  <si>
    <t>Goldschmidt, Paul</t>
  </si>
  <si>
    <t>Ramirez, Jose</t>
  </si>
  <si>
    <t>Nola, Aaron</t>
  </si>
  <si>
    <t>Mondesi, Adalberto</t>
  </si>
  <si>
    <t>Anderson, Tim</t>
  </si>
  <si>
    <t>Reyes, Franmil</t>
  </si>
  <si>
    <t>Vazquez, Christian</t>
  </si>
  <si>
    <t>Musgrove, Joe</t>
  </si>
  <si>
    <t>Arraez, Luis</t>
  </si>
  <si>
    <t>Edman, Tommy</t>
  </si>
  <si>
    <t>Hays, Austin</t>
  </si>
  <si>
    <t>Hamilton, Billy</t>
  </si>
  <si>
    <t>Kiermaier, Kevin</t>
  </si>
  <si>
    <t>Lopez, Nicky</t>
  </si>
  <si>
    <t>Martinez, J.D.</t>
  </si>
  <si>
    <t>McCutchen, Andrew</t>
  </si>
  <si>
    <t>Mountcastle, Ryan</t>
  </si>
  <si>
    <t>Berrios, Jose</t>
  </si>
  <si>
    <t>Anderson, Ian</t>
  </si>
  <si>
    <t>2022 Minnesota Rolling Thunder</t>
  </si>
  <si>
    <t>Cron, C.J.</t>
  </si>
  <si>
    <t>D'Arnaud, Travis</t>
  </si>
  <si>
    <t>Garcia, Adolis</t>
  </si>
  <si>
    <t>Kirilloff, Alex</t>
  </si>
  <si>
    <t>McGuire, Reese</t>
  </si>
  <si>
    <t>Naquin, Tyler</t>
  </si>
  <si>
    <t>Pina, Manny</t>
  </si>
  <si>
    <t>Springer, George</t>
  </si>
  <si>
    <t>Blackburn, Paul</t>
  </si>
  <si>
    <t>Chavez, Jesse</t>
  </si>
  <si>
    <t>Houser, Adrian</t>
  </si>
  <si>
    <t>Kelly, Joe</t>
  </si>
  <si>
    <t>Loup, Aaron</t>
  </si>
  <si>
    <t>Luetge, Lucas</t>
  </si>
  <si>
    <t>Payamps, Joel</t>
  </si>
  <si>
    <t>Plesac, Zach</t>
  </si>
  <si>
    <t>Pressly, Ryan</t>
  </si>
  <si>
    <t>Rasmussen, Drew</t>
  </si>
  <si>
    <t>Sandlin, Nick</t>
  </si>
  <si>
    <t>Webb, Logan</t>
  </si>
  <si>
    <t>Wood, Alex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</si>
</sst>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4" fillId="0" borderId="0" xfId="0" applyNumberFormat="1" applyFont="1" applyAlignment="1">
      <alignment horizontal="center"/>
    </xf>
    <xf numFmtId="12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3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2" fontId="4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2" fontId="0" fillId="0" borderId="0" xfId="0" applyNumberFormat="1" applyFill="1" applyAlignment="1">
      <alignment/>
    </xf>
    <xf numFmtId="12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20.28125" style="1" customWidth="1"/>
    <col min="2" max="2" width="6.140625" style="1" customWidth="1"/>
    <col min="3" max="3" width="7.140625" style="1" bestFit="1" customWidth="1"/>
    <col min="4" max="4" width="8.140625" style="1" customWidth="1"/>
    <col min="5" max="6" width="7.140625" style="1" bestFit="1" customWidth="1"/>
    <col min="7" max="7" width="8.00390625" style="1" customWidth="1"/>
    <col min="8" max="8" width="7.140625" style="1" bestFit="1" customWidth="1"/>
    <col min="9" max="9" width="8.00390625" style="1" customWidth="1"/>
    <col min="10" max="15" width="6.140625" style="1" customWidth="1"/>
    <col min="16" max="17" width="7.140625" style="1" bestFit="1" customWidth="1"/>
    <col min="18" max="18" width="8.140625" style="1" bestFit="1" customWidth="1"/>
    <col min="19" max="19" width="6.140625" style="1" customWidth="1"/>
    <col min="20" max="20" width="12.7109375" style="4" customWidth="1"/>
    <col min="21" max="22" width="12.7109375" style="1" customWidth="1"/>
    <col min="23" max="23" width="9.140625" style="1" customWidth="1"/>
    <col min="24" max="24" width="9.00390625" style="1" customWidth="1"/>
    <col min="25" max="16384" width="9.140625" style="1" customWidth="1"/>
  </cols>
  <sheetData>
    <row r="1" spans="2:20" ht="37.5" customHeight="1">
      <c r="B1" s="28" t="s">
        <v>55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  <c r="T1" s="2"/>
    </row>
    <row r="2" ht="13.5" customHeight="1">
      <c r="A2" s="3"/>
    </row>
    <row r="3" spans="1:22" s="6" customFormat="1" ht="25.5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6</v>
      </c>
      <c r="G3" s="3" t="s">
        <v>7</v>
      </c>
      <c r="H3" s="3" t="s">
        <v>8</v>
      </c>
      <c r="I3" s="3" t="s">
        <v>5</v>
      </c>
      <c r="J3" s="3" t="s">
        <v>9</v>
      </c>
      <c r="K3" s="3" t="s">
        <v>10</v>
      </c>
      <c r="L3" s="3" t="s">
        <v>11</v>
      </c>
      <c r="M3" s="3" t="s">
        <v>15</v>
      </c>
      <c r="N3" s="3" t="s">
        <v>17</v>
      </c>
      <c r="O3" s="3" t="s">
        <v>13</v>
      </c>
      <c r="P3" s="3" t="s">
        <v>14</v>
      </c>
      <c r="Q3" s="3" t="s">
        <v>12</v>
      </c>
      <c r="R3" s="3" t="s">
        <v>16</v>
      </c>
      <c r="S3" s="3"/>
      <c r="T3" s="3" t="s">
        <v>18</v>
      </c>
      <c r="U3" s="3" t="s">
        <v>19</v>
      </c>
      <c r="V3" s="3" t="s">
        <v>20</v>
      </c>
    </row>
    <row r="4" spans="1:22" ht="19.5" customHeight="1">
      <c r="A4" s="17" t="s">
        <v>40</v>
      </c>
      <c r="B4" s="25">
        <v>139</v>
      </c>
      <c r="C4" s="25">
        <v>557</v>
      </c>
      <c r="D4" s="25">
        <v>87</v>
      </c>
      <c r="E4" s="25">
        <v>161</v>
      </c>
      <c r="F4" s="25">
        <v>31</v>
      </c>
      <c r="G4" s="25">
        <v>1</v>
      </c>
      <c r="H4" s="25">
        <v>18</v>
      </c>
      <c r="I4" s="25">
        <v>67</v>
      </c>
      <c r="J4" s="25">
        <v>20</v>
      </c>
      <c r="K4" s="25">
        <v>127</v>
      </c>
      <c r="L4" s="25">
        <v>0</v>
      </c>
      <c r="M4" s="25">
        <v>0</v>
      </c>
      <c r="N4" s="25">
        <v>12</v>
      </c>
      <c r="O4" s="25">
        <v>15</v>
      </c>
      <c r="P4" s="25">
        <v>1</v>
      </c>
      <c r="Q4" s="25">
        <v>14</v>
      </c>
      <c r="R4" s="25">
        <v>2</v>
      </c>
      <c r="S4" s="25"/>
      <c r="T4" s="7">
        <f aca="true" t="shared" si="0" ref="T4:T29">+E4/C4</f>
        <v>0.289048473967684</v>
      </c>
      <c r="U4" s="7">
        <f aca="true" t="shared" si="1" ref="U4:U29">(J4+E4+L4)/(J4+C4+L4)</f>
        <v>0.31369150779896016</v>
      </c>
      <c r="V4" s="7">
        <f aca="true" t="shared" si="2" ref="V4:V29">((E4-G4-H4-I4)+(G4*2)+(H4*3)+(I4*4))/C4</f>
        <v>0.7163375224416517</v>
      </c>
    </row>
    <row r="5" spans="1:22" ht="19.5" customHeight="1">
      <c r="A5" s="17" t="s">
        <v>44</v>
      </c>
      <c r="B5" s="25">
        <v>59</v>
      </c>
      <c r="C5" s="25">
        <v>149</v>
      </c>
      <c r="D5" s="25">
        <v>23</v>
      </c>
      <c r="E5" s="25">
        <v>39</v>
      </c>
      <c r="F5" s="25">
        <v>4</v>
      </c>
      <c r="G5" s="25">
        <v>3</v>
      </c>
      <c r="H5" s="25">
        <v>0</v>
      </c>
      <c r="I5" s="25">
        <v>11</v>
      </c>
      <c r="J5" s="25">
        <v>11</v>
      </c>
      <c r="K5" s="25">
        <v>23</v>
      </c>
      <c r="L5" s="25">
        <v>1</v>
      </c>
      <c r="M5" s="25">
        <v>0</v>
      </c>
      <c r="N5" s="25">
        <v>3</v>
      </c>
      <c r="O5" s="25">
        <v>1</v>
      </c>
      <c r="P5" s="25">
        <v>0</v>
      </c>
      <c r="Q5" s="25">
        <v>1</v>
      </c>
      <c r="R5" s="25">
        <v>0</v>
      </c>
      <c r="S5" s="25"/>
      <c r="T5" s="7">
        <f t="shared" si="0"/>
        <v>0.26174496644295303</v>
      </c>
      <c r="U5" s="7">
        <f t="shared" si="1"/>
        <v>0.3167701863354037</v>
      </c>
      <c r="V5" s="7">
        <f t="shared" si="2"/>
        <v>0.5033557046979866</v>
      </c>
    </row>
    <row r="6" spans="1:22" ht="19.5" customHeight="1">
      <c r="A6" s="17" t="s">
        <v>56</v>
      </c>
      <c r="B6" s="25">
        <v>143</v>
      </c>
      <c r="C6" s="25">
        <v>502</v>
      </c>
      <c r="D6" s="25">
        <v>70</v>
      </c>
      <c r="E6" s="25">
        <v>118</v>
      </c>
      <c r="F6" s="25">
        <v>20</v>
      </c>
      <c r="G6" s="25">
        <v>1</v>
      </c>
      <c r="H6" s="25">
        <v>27</v>
      </c>
      <c r="I6" s="25">
        <v>79</v>
      </c>
      <c r="J6" s="25">
        <v>52</v>
      </c>
      <c r="K6" s="25">
        <v>155</v>
      </c>
      <c r="L6" s="25">
        <v>15</v>
      </c>
      <c r="M6" s="25">
        <v>0</v>
      </c>
      <c r="N6" s="25">
        <v>13</v>
      </c>
      <c r="O6" s="25">
        <v>3</v>
      </c>
      <c r="P6" s="25">
        <v>0</v>
      </c>
      <c r="Q6" s="25">
        <v>0</v>
      </c>
      <c r="R6" s="25">
        <v>5</v>
      </c>
      <c r="S6" s="25"/>
      <c r="T6" s="7">
        <f t="shared" si="0"/>
        <v>0.2350597609561753</v>
      </c>
      <c r="U6" s="7">
        <f t="shared" si="1"/>
        <v>0.3251318101933216</v>
      </c>
      <c r="V6" s="7">
        <f t="shared" si="2"/>
        <v>0.8167330677290837</v>
      </c>
    </row>
    <row r="7" spans="1:22" ht="19.5" customHeight="1">
      <c r="A7" s="23" t="s">
        <v>57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/>
      <c r="T7" s="7" t="e">
        <f t="shared" si="0"/>
        <v>#DIV/0!</v>
      </c>
      <c r="U7" s="7" t="e">
        <f t="shared" si="1"/>
        <v>#DIV/0!</v>
      </c>
      <c r="V7" s="7" t="e">
        <f t="shared" si="2"/>
        <v>#DIV/0!</v>
      </c>
    </row>
    <row r="8" spans="1:22" ht="19.5" customHeight="1">
      <c r="A8" s="19" t="s">
        <v>45</v>
      </c>
      <c r="B8" s="25">
        <v>64</v>
      </c>
      <c r="C8" s="25">
        <v>140</v>
      </c>
      <c r="D8" s="25">
        <v>20</v>
      </c>
      <c r="E8" s="25">
        <v>32</v>
      </c>
      <c r="F8" s="25">
        <v>8</v>
      </c>
      <c r="G8" s="25">
        <v>0</v>
      </c>
      <c r="H8" s="25">
        <v>5</v>
      </c>
      <c r="I8" s="25">
        <v>13</v>
      </c>
      <c r="J8" s="25">
        <v>11</v>
      </c>
      <c r="K8" s="25">
        <v>27</v>
      </c>
      <c r="L8" s="25">
        <v>1</v>
      </c>
      <c r="M8" s="25">
        <v>0</v>
      </c>
      <c r="N8" s="25">
        <v>3</v>
      </c>
      <c r="O8" s="25">
        <v>4</v>
      </c>
      <c r="P8" s="25">
        <v>2</v>
      </c>
      <c r="Q8" s="25">
        <v>3</v>
      </c>
      <c r="R8" s="25">
        <v>0</v>
      </c>
      <c r="S8" s="25"/>
      <c r="T8" s="7">
        <f t="shared" si="0"/>
        <v>0.22857142857142856</v>
      </c>
      <c r="U8" s="7">
        <f t="shared" si="1"/>
        <v>0.2894736842105263</v>
      </c>
      <c r="V8" s="7">
        <f t="shared" si="2"/>
        <v>0.5785714285714286</v>
      </c>
    </row>
    <row r="9" spans="1:22" ht="19.5" customHeight="1">
      <c r="A9" s="19" t="s">
        <v>58</v>
      </c>
      <c r="B9" s="25">
        <v>139</v>
      </c>
      <c r="C9" s="25">
        <v>389</v>
      </c>
      <c r="D9" s="25">
        <v>56</v>
      </c>
      <c r="E9" s="25">
        <v>94</v>
      </c>
      <c r="F9" s="25">
        <v>10</v>
      </c>
      <c r="G9" s="25">
        <v>0</v>
      </c>
      <c r="H9" s="25">
        <v>31</v>
      </c>
      <c r="I9" s="25">
        <v>73</v>
      </c>
      <c r="J9" s="25">
        <v>26</v>
      </c>
      <c r="K9" s="25">
        <v>131</v>
      </c>
      <c r="L9" s="25">
        <v>1</v>
      </c>
      <c r="M9" s="25">
        <v>0</v>
      </c>
      <c r="N9" s="25">
        <v>11</v>
      </c>
      <c r="O9" s="25">
        <v>6</v>
      </c>
      <c r="P9" s="25">
        <v>2</v>
      </c>
      <c r="Q9" s="25">
        <v>1</v>
      </c>
      <c r="R9" s="25">
        <v>2</v>
      </c>
      <c r="S9" s="25"/>
      <c r="T9" s="7">
        <f t="shared" si="0"/>
        <v>0.2416452442159383</v>
      </c>
      <c r="U9" s="7">
        <f t="shared" si="1"/>
        <v>0.29086538461538464</v>
      </c>
      <c r="V9" s="7">
        <f t="shared" si="2"/>
        <v>0.9640102827763496</v>
      </c>
    </row>
    <row r="10" spans="1:22" ht="19.5" customHeight="1">
      <c r="A10" s="17" t="s">
        <v>36</v>
      </c>
      <c r="B10" s="25">
        <v>163</v>
      </c>
      <c r="C10" s="25">
        <v>624</v>
      </c>
      <c r="D10" s="25">
        <v>117</v>
      </c>
      <c r="E10" s="25">
        <v>179</v>
      </c>
      <c r="F10" s="25">
        <v>39</v>
      </c>
      <c r="G10" s="25">
        <v>2</v>
      </c>
      <c r="H10" s="25">
        <v>40</v>
      </c>
      <c r="I10" s="25">
        <v>103</v>
      </c>
      <c r="J10" s="25">
        <v>75</v>
      </c>
      <c r="K10" s="25">
        <v>179</v>
      </c>
      <c r="L10" s="25">
        <v>0</v>
      </c>
      <c r="M10" s="25">
        <v>0</v>
      </c>
      <c r="N10" s="25">
        <v>11</v>
      </c>
      <c r="O10" s="25">
        <v>6</v>
      </c>
      <c r="P10" s="25">
        <v>0</v>
      </c>
      <c r="Q10" s="25">
        <v>1</v>
      </c>
      <c r="R10" s="25">
        <v>2</v>
      </c>
      <c r="S10" s="25"/>
      <c r="T10" s="7">
        <f t="shared" si="0"/>
        <v>0.28685897435897434</v>
      </c>
      <c r="U10" s="7">
        <f t="shared" si="1"/>
        <v>0.36337625178826893</v>
      </c>
      <c r="V10" s="7">
        <f t="shared" si="2"/>
        <v>0.9134615384615384</v>
      </c>
    </row>
    <row r="11" spans="1:22" ht="19.5" customHeight="1">
      <c r="A11" s="17" t="s">
        <v>47</v>
      </c>
      <c r="B11" s="25">
        <v>11</v>
      </c>
      <c r="C11" s="25">
        <v>6</v>
      </c>
      <c r="D11" s="25">
        <v>2</v>
      </c>
      <c r="E11" s="25">
        <v>2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2</v>
      </c>
      <c r="L11" s="25">
        <v>0</v>
      </c>
      <c r="M11" s="25">
        <v>0</v>
      </c>
      <c r="N11" s="25">
        <v>0</v>
      </c>
      <c r="O11" s="25">
        <v>1</v>
      </c>
      <c r="P11" s="25">
        <v>0</v>
      </c>
      <c r="Q11" s="25">
        <v>0</v>
      </c>
      <c r="R11" s="25">
        <v>0</v>
      </c>
      <c r="S11" s="25"/>
      <c r="T11" s="7">
        <f t="shared" si="0"/>
        <v>0.3333333333333333</v>
      </c>
      <c r="U11" s="7">
        <f t="shared" si="1"/>
        <v>0.3333333333333333</v>
      </c>
      <c r="V11" s="7">
        <f t="shared" si="2"/>
        <v>0.3333333333333333</v>
      </c>
    </row>
    <row r="12" spans="1:22" ht="19.5" customHeight="1">
      <c r="A12" s="17" t="s">
        <v>46</v>
      </c>
      <c r="B12" s="25">
        <v>104</v>
      </c>
      <c r="C12" s="25">
        <v>178</v>
      </c>
      <c r="D12" s="25">
        <v>34</v>
      </c>
      <c r="E12" s="25">
        <v>52</v>
      </c>
      <c r="F12" s="25">
        <v>15</v>
      </c>
      <c r="G12" s="25">
        <v>2</v>
      </c>
      <c r="H12" s="25">
        <v>9</v>
      </c>
      <c r="I12" s="25">
        <v>35</v>
      </c>
      <c r="J12" s="25">
        <v>19</v>
      </c>
      <c r="K12" s="25">
        <v>42</v>
      </c>
      <c r="L12" s="25">
        <v>4</v>
      </c>
      <c r="M12" s="25">
        <v>0</v>
      </c>
      <c r="N12" s="25">
        <v>2</v>
      </c>
      <c r="O12" s="25">
        <v>1</v>
      </c>
      <c r="P12" s="25">
        <v>2</v>
      </c>
      <c r="Q12" s="25">
        <v>0</v>
      </c>
      <c r="R12" s="25">
        <v>1</v>
      </c>
      <c r="S12" s="25"/>
      <c r="T12" s="7">
        <f t="shared" si="0"/>
        <v>0.29213483146067415</v>
      </c>
      <c r="U12" s="7">
        <f t="shared" si="1"/>
        <v>0.373134328358209</v>
      </c>
      <c r="V12" s="7">
        <f t="shared" si="2"/>
        <v>0.9943820224719101</v>
      </c>
    </row>
    <row r="13" spans="1:22" ht="19.5" customHeight="1">
      <c r="A13" s="17" t="s">
        <v>48</v>
      </c>
      <c r="B13" s="25">
        <v>79</v>
      </c>
      <c r="C13" s="25">
        <v>95</v>
      </c>
      <c r="D13" s="25">
        <v>16</v>
      </c>
      <c r="E13" s="25">
        <v>30</v>
      </c>
      <c r="F13" s="25">
        <v>8</v>
      </c>
      <c r="G13" s="25">
        <v>2</v>
      </c>
      <c r="H13" s="25">
        <v>2</v>
      </c>
      <c r="I13" s="25">
        <v>17</v>
      </c>
      <c r="J13" s="25">
        <v>7</v>
      </c>
      <c r="K13" s="25">
        <v>30</v>
      </c>
      <c r="L13" s="25">
        <v>1</v>
      </c>
      <c r="M13" s="25">
        <v>0</v>
      </c>
      <c r="N13" s="25">
        <v>1</v>
      </c>
      <c r="O13" s="25">
        <v>6</v>
      </c>
      <c r="P13" s="25">
        <v>3</v>
      </c>
      <c r="Q13" s="25">
        <v>0</v>
      </c>
      <c r="R13" s="25">
        <v>1</v>
      </c>
      <c r="S13" s="25"/>
      <c r="T13" s="7">
        <f t="shared" si="0"/>
        <v>0.3157894736842105</v>
      </c>
      <c r="U13" s="7">
        <f t="shared" si="1"/>
        <v>0.36893203883495146</v>
      </c>
      <c r="V13" s="7">
        <f t="shared" si="2"/>
        <v>0.9157894736842105</v>
      </c>
    </row>
    <row r="14" spans="1:22" ht="19.5" customHeight="1">
      <c r="A14" s="18" t="s">
        <v>59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/>
      <c r="T14" s="7" t="e">
        <f t="shared" si="0"/>
        <v>#DIV/0!</v>
      </c>
      <c r="U14" s="7" t="e">
        <f t="shared" si="1"/>
        <v>#DIV/0!</v>
      </c>
      <c r="V14" s="7" t="e">
        <f t="shared" si="2"/>
        <v>#DIV/0!</v>
      </c>
    </row>
    <row r="15" spans="1:22" ht="19.5" customHeight="1">
      <c r="A15" s="17" t="s">
        <v>49</v>
      </c>
      <c r="B15" s="25">
        <v>144</v>
      </c>
      <c r="C15" s="25">
        <v>524</v>
      </c>
      <c r="D15" s="25">
        <v>59</v>
      </c>
      <c r="E15" s="25">
        <v>127</v>
      </c>
      <c r="F15" s="25">
        <v>11</v>
      </c>
      <c r="G15" s="25">
        <v>4</v>
      </c>
      <c r="H15" s="25">
        <v>3</v>
      </c>
      <c r="I15" s="25">
        <v>34</v>
      </c>
      <c r="J15" s="25">
        <v>47</v>
      </c>
      <c r="K15" s="25">
        <v>85</v>
      </c>
      <c r="L15" s="25">
        <v>4</v>
      </c>
      <c r="M15" s="25">
        <v>7</v>
      </c>
      <c r="N15" s="25">
        <v>10</v>
      </c>
      <c r="O15" s="25">
        <v>4</v>
      </c>
      <c r="P15" s="25">
        <v>3</v>
      </c>
      <c r="Q15" s="25">
        <v>4</v>
      </c>
      <c r="R15" s="25">
        <v>1</v>
      </c>
      <c r="S15" s="25"/>
      <c r="T15" s="7">
        <f t="shared" si="0"/>
        <v>0.24236641221374045</v>
      </c>
      <c r="U15" s="7">
        <f t="shared" si="1"/>
        <v>0.3095652173913043</v>
      </c>
      <c r="V15" s="7">
        <f t="shared" si="2"/>
        <v>0.45610687022900764</v>
      </c>
    </row>
    <row r="16" spans="1:23" ht="19.5" customHeight="1">
      <c r="A16" s="24" t="s">
        <v>50</v>
      </c>
      <c r="B16" s="25">
        <v>135</v>
      </c>
      <c r="C16" s="25">
        <v>433</v>
      </c>
      <c r="D16" s="25">
        <v>69</v>
      </c>
      <c r="E16" s="25">
        <v>109</v>
      </c>
      <c r="F16" s="25">
        <v>31</v>
      </c>
      <c r="G16" s="25">
        <v>1</v>
      </c>
      <c r="H16" s="25">
        <v>27</v>
      </c>
      <c r="I16" s="25">
        <v>56</v>
      </c>
      <c r="J16" s="25">
        <v>42</v>
      </c>
      <c r="K16" s="25">
        <v>133</v>
      </c>
      <c r="L16" s="25">
        <v>4</v>
      </c>
      <c r="M16" s="25">
        <v>0</v>
      </c>
      <c r="N16" s="25">
        <v>17</v>
      </c>
      <c r="O16" s="25">
        <v>0</v>
      </c>
      <c r="P16" s="25">
        <v>0</v>
      </c>
      <c r="Q16" s="25">
        <v>2</v>
      </c>
      <c r="R16" s="25">
        <v>0</v>
      </c>
      <c r="S16" s="25"/>
      <c r="T16" s="7">
        <f t="shared" si="0"/>
        <v>0.2517321016166282</v>
      </c>
      <c r="U16" s="7">
        <f t="shared" si="1"/>
        <v>0.3235908141962422</v>
      </c>
      <c r="V16" s="7">
        <f t="shared" si="2"/>
        <v>0.766743648960739</v>
      </c>
      <c r="W16" s="1" t="s">
        <v>22</v>
      </c>
    </row>
    <row r="17" spans="1:22" ht="19.5" customHeight="1">
      <c r="A17" s="17" t="s">
        <v>51</v>
      </c>
      <c r="B17" s="25">
        <v>67</v>
      </c>
      <c r="C17" s="25">
        <v>151</v>
      </c>
      <c r="D17" s="25">
        <v>37</v>
      </c>
      <c r="E17" s="25">
        <v>46</v>
      </c>
      <c r="F17" s="25">
        <v>5</v>
      </c>
      <c r="G17" s="25">
        <v>0</v>
      </c>
      <c r="H17" s="25">
        <v>18</v>
      </c>
      <c r="I17" s="25">
        <v>39</v>
      </c>
      <c r="J17" s="25">
        <v>22</v>
      </c>
      <c r="K17" s="25">
        <v>35</v>
      </c>
      <c r="L17" s="25">
        <v>1</v>
      </c>
      <c r="M17" s="25">
        <v>0</v>
      </c>
      <c r="N17" s="25">
        <v>1</v>
      </c>
      <c r="O17" s="25">
        <v>0</v>
      </c>
      <c r="P17" s="25">
        <v>1</v>
      </c>
      <c r="Q17" s="25">
        <v>1</v>
      </c>
      <c r="R17" s="25">
        <v>2</v>
      </c>
      <c r="S17" s="25"/>
      <c r="T17" s="7">
        <f t="shared" si="0"/>
        <v>0.304635761589404</v>
      </c>
      <c r="U17" s="7">
        <f t="shared" si="1"/>
        <v>0.39655172413793105</v>
      </c>
      <c r="V17" s="7">
        <f t="shared" si="2"/>
        <v>1.3178807947019868</v>
      </c>
    </row>
    <row r="18" spans="1:22" ht="19.5" customHeight="1">
      <c r="A18" s="24" t="s">
        <v>60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/>
      <c r="T18" s="7" t="e">
        <f t="shared" si="0"/>
        <v>#DIV/0!</v>
      </c>
      <c r="U18" s="7" t="e">
        <f t="shared" si="1"/>
        <v>#DIV/0!</v>
      </c>
      <c r="V18" s="7" t="e">
        <f t="shared" si="2"/>
        <v>#DIV/0!</v>
      </c>
    </row>
    <row r="19" spans="1:22" ht="19.5" customHeight="1">
      <c r="A19" s="19" t="s">
        <v>39</v>
      </c>
      <c r="B19" s="25">
        <v>7</v>
      </c>
      <c r="C19" s="25">
        <v>23</v>
      </c>
      <c r="D19" s="25">
        <v>5</v>
      </c>
      <c r="E19" s="25">
        <v>8</v>
      </c>
      <c r="F19" s="25">
        <v>2</v>
      </c>
      <c r="G19" s="25">
        <v>0</v>
      </c>
      <c r="H19" s="25">
        <v>2</v>
      </c>
      <c r="I19" s="25">
        <v>8</v>
      </c>
      <c r="J19" s="25">
        <v>1</v>
      </c>
      <c r="K19" s="25">
        <v>8</v>
      </c>
      <c r="L19" s="25">
        <v>0</v>
      </c>
      <c r="M19" s="25">
        <v>0</v>
      </c>
      <c r="N19" s="25">
        <v>0</v>
      </c>
      <c r="O19" s="25">
        <v>2</v>
      </c>
      <c r="P19" s="25">
        <v>1</v>
      </c>
      <c r="Q19" s="25">
        <v>0</v>
      </c>
      <c r="R19" s="25">
        <v>1</v>
      </c>
      <c r="S19" s="25"/>
      <c r="T19" s="7">
        <f t="shared" si="0"/>
        <v>0.34782608695652173</v>
      </c>
      <c r="U19" s="7">
        <f t="shared" si="1"/>
        <v>0.375</v>
      </c>
      <c r="V19" s="7">
        <f t="shared" si="2"/>
        <v>1.565217391304348</v>
      </c>
    </row>
    <row r="20" spans="1:22" ht="19.5" customHeight="1">
      <c r="A20" s="17" t="s">
        <v>52</v>
      </c>
      <c r="B20" s="25">
        <v>2</v>
      </c>
      <c r="C20" s="25">
        <v>1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2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/>
      <c r="T20" s="7">
        <f t="shared" si="0"/>
        <v>0</v>
      </c>
      <c r="U20" s="7">
        <f t="shared" si="1"/>
        <v>0</v>
      </c>
      <c r="V20" s="7">
        <f t="shared" si="2"/>
        <v>0</v>
      </c>
    </row>
    <row r="21" spans="1:22" ht="19.5" customHeight="1">
      <c r="A21" s="17" t="s">
        <v>61</v>
      </c>
      <c r="B21" s="25">
        <v>66</v>
      </c>
      <c r="C21" s="25">
        <v>119</v>
      </c>
      <c r="D21" s="25">
        <v>19</v>
      </c>
      <c r="E21" s="25">
        <v>30</v>
      </c>
      <c r="F21" s="25">
        <v>5</v>
      </c>
      <c r="G21" s="25">
        <v>0</v>
      </c>
      <c r="H21" s="25">
        <v>11</v>
      </c>
      <c r="I21" s="25">
        <v>16</v>
      </c>
      <c r="J21" s="25">
        <v>7</v>
      </c>
      <c r="K21" s="25">
        <v>38</v>
      </c>
      <c r="L21" s="25">
        <v>1</v>
      </c>
      <c r="M21" s="25">
        <v>0</v>
      </c>
      <c r="N21" s="25">
        <v>1</v>
      </c>
      <c r="O21" s="25">
        <v>1</v>
      </c>
      <c r="P21" s="25">
        <v>1</v>
      </c>
      <c r="Q21" s="25">
        <v>0</v>
      </c>
      <c r="R21" s="25">
        <v>0</v>
      </c>
      <c r="S21" s="25"/>
      <c r="T21" s="7">
        <f t="shared" si="0"/>
        <v>0.25210084033613445</v>
      </c>
      <c r="U21" s="7">
        <f t="shared" si="1"/>
        <v>0.2992125984251969</v>
      </c>
      <c r="V21" s="7">
        <f t="shared" si="2"/>
        <v>0.8403361344537815</v>
      </c>
    </row>
    <row r="22" spans="1:22" ht="19.5" customHeight="1">
      <c r="A22" s="17" t="s">
        <v>62</v>
      </c>
      <c r="B22" s="25">
        <v>63</v>
      </c>
      <c r="C22" s="25">
        <v>103</v>
      </c>
      <c r="D22" s="25">
        <v>23</v>
      </c>
      <c r="E22" s="25">
        <v>18</v>
      </c>
      <c r="F22" s="25">
        <v>1</v>
      </c>
      <c r="G22" s="25">
        <v>0</v>
      </c>
      <c r="H22" s="25">
        <v>14</v>
      </c>
      <c r="I22" s="25">
        <v>27</v>
      </c>
      <c r="J22" s="25">
        <v>28</v>
      </c>
      <c r="K22" s="25">
        <v>22</v>
      </c>
      <c r="L22" s="25">
        <v>4</v>
      </c>
      <c r="M22" s="25">
        <v>0</v>
      </c>
      <c r="N22" s="25">
        <v>2</v>
      </c>
      <c r="O22" s="25">
        <v>0</v>
      </c>
      <c r="P22" s="25">
        <v>0</v>
      </c>
      <c r="Q22" s="25">
        <v>0</v>
      </c>
      <c r="R22" s="25">
        <v>2</v>
      </c>
      <c r="S22" s="25"/>
      <c r="T22" s="7">
        <f t="shared" si="0"/>
        <v>0.17475728155339806</v>
      </c>
      <c r="U22" s="7">
        <f t="shared" si="1"/>
        <v>0.37037037037037035</v>
      </c>
      <c r="V22" s="7">
        <f t="shared" si="2"/>
        <v>1.233009708737864</v>
      </c>
    </row>
    <row r="23" spans="1:22" ht="19.5" customHeight="1">
      <c r="A23" s="20" t="s">
        <v>37</v>
      </c>
      <c r="B23" s="25">
        <v>160</v>
      </c>
      <c r="C23" s="25">
        <v>600</v>
      </c>
      <c r="D23" s="25">
        <v>95</v>
      </c>
      <c r="E23" s="25">
        <v>138</v>
      </c>
      <c r="F23" s="25">
        <v>24</v>
      </c>
      <c r="G23" s="25">
        <v>2</v>
      </c>
      <c r="H23" s="25">
        <v>54</v>
      </c>
      <c r="I23" s="25">
        <v>126</v>
      </c>
      <c r="J23" s="25">
        <v>63</v>
      </c>
      <c r="K23" s="25">
        <v>118</v>
      </c>
      <c r="L23" s="25">
        <v>8</v>
      </c>
      <c r="M23" s="25">
        <v>0</v>
      </c>
      <c r="N23" s="25">
        <v>15</v>
      </c>
      <c r="O23" s="25">
        <v>13</v>
      </c>
      <c r="P23" s="25">
        <v>1</v>
      </c>
      <c r="Q23" s="25">
        <v>16</v>
      </c>
      <c r="R23" s="25">
        <v>3</v>
      </c>
      <c r="S23" s="25"/>
      <c r="T23" s="7">
        <f t="shared" si="0"/>
        <v>0.23</v>
      </c>
      <c r="U23" s="7">
        <f t="shared" si="1"/>
        <v>0.3114754098360656</v>
      </c>
      <c r="V23" s="7">
        <f t="shared" si="2"/>
        <v>1.0433333333333332</v>
      </c>
    </row>
    <row r="24" spans="1:22" ht="18">
      <c r="A24" s="17" t="s">
        <v>41</v>
      </c>
      <c r="B24" s="25">
        <v>86</v>
      </c>
      <c r="C24" s="25">
        <v>242</v>
      </c>
      <c r="D24" s="25">
        <v>33</v>
      </c>
      <c r="E24" s="25">
        <v>47</v>
      </c>
      <c r="F24" s="25">
        <v>8</v>
      </c>
      <c r="G24" s="25">
        <v>1</v>
      </c>
      <c r="H24" s="25">
        <v>13</v>
      </c>
      <c r="I24" s="25">
        <v>37</v>
      </c>
      <c r="J24" s="25">
        <v>32</v>
      </c>
      <c r="K24" s="25">
        <v>107</v>
      </c>
      <c r="L24" s="25">
        <v>3</v>
      </c>
      <c r="M24" s="25">
        <v>0</v>
      </c>
      <c r="N24" s="25">
        <v>5</v>
      </c>
      <c r="O24" s="25">
        <v>1</v>
      </c>
      <c r="P24" s="25">
        <v>0</v>
      </c>
      <c r="Q24" s="25">
        <v>3</v>
      </c>
      <c r="R24" s="25">
        <v>2</v>
      </c>
      <c r="S24" s="25"/>
      <c r="T24" s="7">
        <f t="shared" si="0"/>
        <v>0.19421487603305784</v>
      </c>
      <c r="U24" s="7">
        <f t="shared" si="1"/>
        <v>0.296028880866426</v>
      </c>
      <c r="V24" s="7">
        <f t="shared" si="2"/>
        <v>0.7644628099173554</v>
      </c>
    </row>
    <row r="25" spans="1:22" ht="18">
      <c r="A25" s="17" t="s">
        <v>63</v>
      </c>
      <c r="B25" s="25">
        <v>97</v>
      </c>
      <c r="C25" s="25">
        <v>296</v>
      </c>
      <c r="D25" s="25">
        <v>52</v>
      </c>
      <c r="E25" s="25">
        <v>73</v>
      </c>
      <c r="F25" s="25">
        <v>16</v>
      </c>
      <c r="G25" s="25">
        <v>2</v>
      </c>
      <c r="H25" s="25">
        <v>26</v>
      </c>
      <c r="I25" s="25">
        <v>58</v>
      </c>
      <c r="J25" s="25">
        <v>29</v>
      </c>
      <c r="K25" s="25">
        <v>90</v>
      </c>
      <c r="L25" s="25">
        <v>5</v>
      </c>
      <c r="M25" s="25">
        <v>0</v>
      </c>
      <c r="N25" s="25">
        <v>7</v>
      </c>
      <c r="O25" s="25">
        <v>2</v>
      </c>
      <c r="P25" s="25">
        <v>0</v>
      </c>
      <c r="Q25" s="25">
        <v>1</v>
      </c>
      <c r="R25" s="25">
        <v>3</v>
      </c>
      <c r="S25" s="25"/>
      <c r="T25" s="7">
        <f t="shared" si="0"/>
        <v>0.24662162162162163</v>
      </c>
      <c r="U25" s="7">
        <f t="shared" si="1"/>
        <v>0.3242424242424242</v>
      </c>
      <c r="V25" s="7">
        <f t="shared" si="2"/>
        <v>1.0168918918918919</v>
      </c>
    </row>
    <row r="26" spans="1:22" s="3" customFormat="1" ht="18">
      <c r="A26" s="17" t="s">
        <v>42</v>
      </c>
      <c r="B26" s="25">
        <v>140</v>
      </c>
      <c r="C26" s="25">
        <v>396</v>
      </c>
      <c r="D26" s="25">
        <v>38</v>
      </c>
      <c r="E26" s="25">
        <v>95</v>
      </c>
      <c r="F26" s="25">
        <v>17</v>
      </c>
      <c r="G26" s="25">
        <v>2</v>
      </c>
      <c r="H26" s="25">
        <v>5</v>
      </c>
      <c r="I26" s="25">
        <v>32</v>
      </c>
      <c r="J26" s="25">
        <v>37</v>
      </c>
      <c r="K26" s="25">
        <v>75</v>
      </c>
      <c r="L26" s="25">
        <v>2</v>
      </c>
      <c r="M26" s="25">
        <v>0</v>
      </c>
      <c r="N26" s="25">
        <v>10</v>
      </c>
      <c r="O26" s="25">
        <v>6</v>
      </c>
      <c r="P26" s="25">
        <v>1</v>
      </c>
      <c r="Q26" s="25">
        <v>3</v>
      </c>
      <c r="R26" s="25">
        <v>1</v>
      </c>
      <c r="S26" s="25"/>
      <c r="T26" s="7">
        <f t="shared" si="0"/>
        <v>0.2398989898989899</v>
      </c>
      <c r="U26" s="7">
        <f t="shared" si="1"/>
        <v>0.3080459770114943</v>
      </c>
      <c r="V26" s="7">
        <f t="shared" si="2"/>
        <v>0.5126262626262627</v>
      </c>
    </row>
    <row r="27" spans="1:22" s="3" customFormat="1" ht="18">
      <c r="A27" s="18"/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/>
      <c r="T27" s="7" t="e">
        <f t="shared" si="0"/>
        <v>#DIV/0!</v>
      </c>
      <c r="U27" s="7" t="e">
        <f t="shared" si="1"/>
        <v>#DIV/0!</v>
      </c>
      <c r="V27" s="7" t="e">
        <f t="shared" si="2"/>
        <v>#DIV/0!</v>
      </c>
    </row>
    <row r="28" spans="2:22" s="12" customFormat="1" ht="21" customHeight="1"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/>
      <c r="T28" s="7" t="e">
        <f t="shared" si="0"/>
        <v>#DIV/0!</v>
      </c>
      <c r="U28" s="7" t="e">
        <f t="shared" si="1"/>
        <v>#DIV/0!</v>
      </c>
      <c r="V28" s="7" t="e">
        <f t="shared" si="2"/>
        <v>#DIV/0!</v>
      </c>
    </row>
    <row r="29" spans="1:22" ht="18" customHeight="1">
      <c r="A29" s="17"/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/>
      <c r="T29" s="7" t="e">
        <f t="shared" si="0"/>
        <v>#DIV/0!</v>
      </c>
      <c r="U29" s="7" t="e">
        <f t="shared" si="1"/>
        <v>#DIV/0!</v>
      </c>
      <c r="V29" s="7" t="e">
        <f t="shared" si="2"/>
        <v>#DIV/0!</v>
      </c>
    </row>
    <row r="30" spans="2:19" ht="18" customHeight="1"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/>
    </row>
    <row r="31" spans="1:22" ht="18" customHeight="1">
      <c r="A31" s="6" t="s">
        <v>21</v>
      </c>
      <c r="B31" s="25">
        <v>162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9</v>
      </c>
      <c r="R31" s="25">
        <v>0</v>
      </c>
      <c r="S31" s="25"/>
      <c r="T31" s="7" t="e">
        <f>+E31/C31</f>
        <v>#DIV/0!</v>
      </c>
      <c r="U31" s="7" t="e">
        <f>(J31+E31+L31)/(J31+C31+L31)</f>
        <v>#DIV/0!</v>
      </c>
      <c r="V31" s="7" t="e">
        <f>((E31-G31-H31-I31)+(G31*2)+(H31*3)+(I31*4))/C31</f>
        <v>#DIV/0!</v>
      </c>
    </row>
    <row r="32" spans="1:22" ht="18" customHeight="1">
      <c r="A32" s="6" t="s">
        <v>22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U32" s="7"/>
      <c r="V32" s="21"/>
    </row>
    <row r="33" spans="1:22" ht="18" customHeight="1">
      <c r="A33" s="8" t="s">
        <v>23</v>
      </c>
      <c r="B33" s="3">
        <f>C58</f>
        <v>163</v>
      </c>
      <c r="C33" s="3">
        <f aca="true" t="shared" si="3" ref="C33:R33">+SUM(C4:C31)</f>
        <v>5528</v>
      </c>
      <c r="D33" s="3">
        <f t="shared" si="3"/>
        <v>855</v>
      </c>
      <c r="E33" s="3">
        <f t="shared" si="3"/>
        <v>1398</v>
      </c>
      <c r="F33" s="3">
        <f t="shared" si="3"/>
        <v>255</v>
      </c>
      <c r="G33" s="3">
        <f t="shared" si="3"/>
        <v>23</v>
      </c>
      <c r="H33" s="3">
        <f t="shared" si="3"/>
        <v>305</v>
      </c>
      <c r="I33" s="3">
        <f t="shared" si="3"/>
        <v>831</v>
      </c>
      <c r="J33" s="3">
        <f t="shared" si="3"/>
        <v>529</v>
      </c>
      <c r="K33" s="3">
        <f t="shared" si="3"/>
        <v>1429</v>
      </c>
      <c r="L33" s="3">
        <f t="shared" si="3"/>
        <v>55</v>
      </c>
      <c r="M33" s="3">
        <f t="shared" si="3"/>
        <v>7</v>
      </c>
      <c r="N33" s="3">
        <f t="shared" si="3"/>
        <v>124</v>
      </c>
      <c r="O33" s="3">
        <f t="shared" si="3"/>
        <v>72</v>
      </c>
      <c r="P33" s="3">
        <f t="shared" si="3"/>
        <v>18</v>
      </c>
      <c r="Q33" s="3">
        <f t="shared" si="3"/>
        <v>59</v>
      </c>
      <c r="R33" s="3">
        <f t="shared" si="3"/>
        <v>28</v>
      </c>
      <c r="S33" s="3"/>
      <c r="T33" s="7">
        <f>+E33/C33</f>
        <v>0.2528943560057887</v>
      </c>
      <c r="U33" s="7">
        <f>(J33+E33+L33)/(J33+C33+L33)</f>
        <v>0.3242801047120419</v>
      </c>
      <c r="V33" s="7">
        <f>((E33-G33-H33-I33)+(G33*2)+(H33*3)+(I33*4))/C33</f>
        <v>0.8183791606367583</v>
      </c>
    </row>
    <row r="34" spans="1:22" ht="18" customHeight="1">
      <c r="A34" s="8" t="s">
        <v>22</v>
      </c>
      <c r="B34" s="3" t="s">
        <v>22</v>
      </c>
      <c r="C34" s="3" t="s">
        <v>22</v>
      </c>
      <c r="D34" s="3" t="s">
        <v>22</v>
      </c>
      <c r="E34" s="3" t="s">
        <v>22</v>
      </c>
      <c r="F34" s="3" t="s">
        <v>22</v>
      </c>
      <c r="G34" s="3" t="s">
        <v>22</v>
      </c>
      <c r="H34" s="3" t="s">
        <v>22</v>
      </c>
      <c r="I34" s="3" t="s">
        <v>22</v>
      </c>
      <c r="J34" s="3" t="s">
        <v>22</v>
      </c>
      <c r="K34" s="3" t="s">
        <v>22</v>
      </c>
      <c r="L34" s="3" t="s">
        <v>22</v>
      </c>
      <c r="M34" s="3" t="s">
        <v>22</v>
      </c>
      <c r="N34" s="3" t="s">
        <v>22</v>
      </c>
      <c r="O34" s="3" t="s">
        <v>22</v>
      </c>
      <c r="P34" s="3" t="s">
        <v>22</v>
      </c>
      <c r="Q34" s="3" t="s">
        <v>22</v>
      </c>
      <c r="R34" s="3" t="s">
        <v>22</v>
      </c>
      <c r="S34" s="3" t="s">
        <v>22</v>
      </c>
      <c r="T34" s="7" t="s">
        <v>22</v>
      </c>
      <c r="U34" s="7" t="s">
        <v>22</v>
      </c>
      <c r="V34" s="7" t="s">
        <v>22</v>
      </c>
    </row>
    <row r="35" spans="1:22" ht="18" customHeight="1">
      <c r="A35" s="9" t="s">
        <v>21</v>
      </c>
      <c r="B35" s="10" t="s">
        <v>24</v>
      </c>
      <c r="C35" s="10" t="s">
        <v>25</v>
      </c>
      <c r="D35" s="10" t="s">
        <v>26</v>
      </c>
      <c r="E35" s="10" t="s">
        <v>3</v>
      </c>
      <c r="F35" s="10" t="s">
        <v>27</v>
      </c>
      <c r="G35" s="10" t="s">
        <v>4</v>
      </c>
      <c r="H35" s="10" t="s">
        <v>9</v>
      </c>
      <c r="I35" s="10" t="s">
        <v>10</v>
      </c>
      <c r="J35" s="10" t="s">
        <v>28</v>
      </c>
      <c r="K35" s="10" t="s">
        <v>29</v>
      </c>
      <c r="L35" s="10" t="s">
        <v>30</v>
      </c>
      <c r="M35" s="10" t="s">
        <v>31</v>
      </c>
      <c r="N35" s="10" t="s">
        <v>32</v>
      </c>
      <c r="O35" s="10" t="s">
        <v>33</v>
      </c>
      <c r="P35" s="10" t="s">
        <v>8</v>
      </c>
      <c r="Q35" s="10" t="s">
        <v>17</v>
      </c>
      <c r="R35" s="10" t="s">
        <v>2</v>
      </c>
      <c r="S35" s="11"/>
      <c r="T35" s="10" t="s">
        <v>34</v>
      </c>
      <c r="U35" s="10" t="s">
        <v>18</v>
      </c>
      <c r="V35" s="10" t="s">
        <v>35</v>
      </c>
    </row>
    <row r="36" spans="1:22" ht="18" customHeight="1">
      <c r="A36" s="17" t="s">
        <v>54</v>
      </c>
      <c r="B36" s="25">
        <v>26</v>
      </c>
      <c r="C36" s="25">
        <v>26</v>
      </c>
      <c r="D36" s="27">
        <v>124.66</v>
      </c>
      <c r="E36" s="25">
        <v>93</v>
      </c>
      <c r="F36" s="25">
        <v>88</v>
      </c>
      <c r="G36" s="25">
        <v>139</v>
      </c>
      <c r="H36" s="25">
        <v>63</v>
      </c>
      <c r="I36" s="25">
        <v>105</v>
      </c>
      <c r="J36" s="25">
        <v>11</v>
      </c>
      <c r="K36" s="25">
        <v>6</v>
      </c>
      <c r="L36" s="25">
        <v>0</v>
      </c>
      <c r="M36" s="25">
        <v>0</v>
      </c>
      <c r="N36" s="25">
        <v>0</v>
      </c>
      <c r="O36" s="25">
        <v>0</v>
      </c>
      <c r="P36" s="25">
        <v>27</v>
      </c>
      <c r="Q36" s="25">
        <v>0</v>
      </c>
      <c r="R36" s="25">
        <v>567</v>
      </c>
      <c r="S36"/>
      <c r="T36" s="22">
        <f aca="true" t="shared" si="4" ref="T36:T55">F36*9/D36</f>
        <v>6.353280924113589</v>
      </c>
      <c r="U36" s="13">
        <f aca="true" t="shared" si="5" ref="U36:U55">+G36/R36</f>
        <v>0.24514991181657847</v>
      </c>
      <c r="V36" s="13">
        <f aca="true" t="shared" si="6" ref="V36:V55">(G36+H36)/D36</f>
        <v>1.6204075084229104</v>
      </c>
    </row>
    <row r="37" spans="1:22" ht="18" customHeight="1">
      <c r="A37" s="17" t="s">
        <v>53</v>
      </c>
      <c r="B37" s="25">
        <v>33</v>
      </c>
      <c r="C37" s="25">
        <v>32</v>
      </c>
      <c r="D37" s="27">
        <v>197</v>
      </c>
      <c r="E37" s="25">
        <v>105</v>
      </c>
      <c r="F37" s="25">
        <v>99</v>
      </c>
      <c r="G37" s="25">
        <v>184</v>
      </c>
      <c r="H37" s="25">
        <v>54</v>
      </c>
      <c r="I37" s="25">
        <v>217</v>
      </c>
      <c r="J37" s="25">
        <v>13</v>
      </c>
      <c r="K37" s="25">
        <v>13</v>
      </c>
      <c r="L37" s="25">
        <v>0</v>
      </c>
      <c r="M37" s="25">
        <v>1</v>
      </c>
      <c r="N37" s="25">
        <v>0</v>
      </c>
      <c r="O37" s="25">
        <v>0</v>
      </c>
      <c r="P37" s="25">
        <v>35</v>
      </c>
      <c r="Q37" s="25">
        <v>0</v>
      </c>
      <c r="R37" s="25">
        <v>832</v>
      </c>
      <c r="T37" s="15">
        <f t="shared" si="4"/>
        <v>4.522842639593908</v>
      </c>
      <c r="U37" s="16">
        <f t="shared" si="5"/>
        <v>0.22115384615384615</v>
      </c>
      <c r="V37" s="16">
        <f t="shared" si="6"/>
        <v>1.2081218274111676</v>
      </c>
    </row>
    <row r="38" spans="1:22" ht="18" customHeight="1">
      <c r="A38" s="17" t="s">
        <v>64</v>
      </c>
      <c r="B38" s="25">
        <v>0</v>
      </c>
      <c r="C38" s="25">
        <v>0</v>
      </c>
      <c r="D38" s="27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/>
      <c r="T38" s="22" t="e">
        <f t="shared" si="4"/>
        <v>#DIV/0!</v>
      </c>
      <c r="U38" s="13" t="e">
        <f t="shared" si="5"/>
        <v>#DIV/0!</v>
      </c>
      <c r="V38" s="13" t="e">
        <f t="shared" si="6"/>
        <v>#DIV/0!</v>
      </c>
    </row>
    <row r="39" spans="1:22" ht="18" customHeight="1">
      <c r="A39" s="17" t="s">
        <v>65</v>
      </c>
      <c r="B39" s="25">
        <v>28</v>
      </c>
      <c r="C39" s="25">
        <v>0</v>
      </c>
      <c r="D39" s="27">
        <v>36.33</v>
      </c>
      <c r="E39" s="25">
        <v>23</v>
      </c>
      <c r="F39" s="25">
        <v>21</v>
      </c>
      <c r="G39" s="25">
        <v>32</v>
      </c>
      <c r="H39" s="25">
        <v>17</v>
      </c>
      <c r="I39" s="25">
        <v>42</v>
      </c>
      <c r="J39" s="25">
        <v>5</v>
      </c>
      <c r="K39" s="25">
        <v>1</v>
      </c>
      <c r="L39" s="25">
        <v>0</v>
      </c>
      <c r="M39" s="25">
        <v>0</v>
      </c>
      <c r="N39" s="25">
        <v>0</v>
      </c>
      <c r="O39" s="25">
        <v>0</v>
      </c>
      <c r="P39" s="25">
        <v>6</v>
      </c>
      <c r="Q39" s="25">
        <v>0</v>
      </c>
      <c r="R39" s="25">
        <v>161</v>
      </c>
      <c r="S39"/>
      <c r="T39" s="22">
        <f t="shared" si="4"/>
        <v>5.202312138728324</v>
      </c>
      <c r="U39" s="13">
        <f t="shared" si="5"/>
        <v>0.19875776397515527</v>
      </c>
      <c r="V39" s="13">
        <f t="shared" si="6"/>
        <v>1.348747591522158</v>
      </c>
    </row>
    <row r="40" spans="1:22" ht="18" customHeight="1">
      <c r="A40" s="17" t="s">
        <v>66</v>
      </c>
      <c r="B40" s="25">
        <v>44</v>
      </c>
      <c r="C40" s="25">
        <v>0</v>
      </c>
      <c r="D40" s="27">
        <v>97.66</v>
      </c>
      <c r="E40" s="25">
        <v>48</v>
      </c>
      <c r="F40" s="25">
        <v>45</v>
      </c>
      <c r="G40" s="25">
        <v>96</v>
      </c>
      <c r="H40" s="25">
        <v>45</v>
      </c>
      <c r="I40" s="25">
        <v>78</v>
      </c>
      <c r="J40" s="25">
        <v>0</v>
      </c>
      <c r="K40" s="25">
        <v>2</v>
      </c>
      <c r="L40" s="25">
        <v>5</v>
      </c>
      <c r="M40" s="25">
        <v>0</v>
      </c>
      <c r="N40" s="25">
        <v>0</v>
      </c>
      <c r="O40" s="25">
        <v>0</v>
      </c>
      <c r="P40" s="25">
        <v>14</v>
      </c>
      <c r="Q40" s="25">
        <v>0</v>
      </c>
      <c r="R40" s="25">
        <v>419</v>
      </c>
      <c r="S40" s="25"/>
      <c r="T40" s="22">
        <f t="shared" si="4"/>
        <v>4.147040753635061</v>
      </c>
      <c r="U40" s="13">
        <f t="shared" si="5"/>
        <v>0.22911694510739858</v>
      </c>
      <c r="V40" s="13">
        <f t="shared" si="6"/>
        <v>1.443784558672947</v>
      </c>
    </row>
    <row r="41" spans="1:22" ht="18" customHeight="1">
      <c r="A41" s="17" t="s">
        <v>67</v>
      </c>
      <c r="B41" s="25">
        <v>42</v>
      </c>
      <c r="C41" s="25">
        <v>0</v>
      </c>
      <c r="D41" s="27">
        <v>43</v>
      </c>
      <c r="E41" s="25">
        <v>19</v>
      </c>
      <c r="F41" s="25">
        <v>16</v>
      </c>
      <c r="G41" s="25">
        <v>25</v>
      </c>
      <c r="H41" s="25">
        <v>20</v>
      </c>
      <c r="I41" s="25">
        <v>47</v>
      </c>
      <c r="J41" s="25">
        <v>6</v>
      </c>
      <c r="K41" s="25">
        <v>4</v>
      </c>
      <c r="L41" s="25">
        <v>4</v>
      </c>
      <c r="M41" s="25">
        <v>0</v>
      </c>
      <c r="N41" s="25">
        <v>0</v>
      </c>
      <c r="O41" s="25">
        <v>0</v>
      </c>
      <c r="P41" s="25">
        <v>4</v>
      </c>
      <c r="Q41" s="25">
        <v>0</v>
      </c>
      <c r="R41" s="25">
        <v>174</v>
      </c>
      <c r="S41"/>
      <c r="T41" s="22">
        <f t="shared" si="4"/>
        <v>3.3488372093023258</v>
      </c>
      <c r="U41" s="13">
        <f t="shared" si="5"/>
        <v>0.14367816091954022</v>
      </c>
      <c r="V41" s="13">
        <f t="shared" si="6"/>
        <v>1.0465116279069768</v>
      </c>
    </row>
    <row r="42" spans="1:22" ht="18" customHeight="1">
      <c r="A42" s="17" t="s">
        <v>68</v>
      </c>
      <c r="B42" s="25">
        <v>58</v>
      </c>
      <c r="C42" s="25">
        <v>0</v>
      </c>
      <c r="D42" s="27">
        <v>68.33</v>
      </c>
      <c r="E42" s="25">
        <v>35</v>
      </c>
      <c r="F42" s="25">
        <v>29</v>
      </c>
      <c r="G42" s="25">
        <v>55</v>
      </c>
      <c r="H42" s="25">
        <v>28</v>
      </c>
      <c r="I42" s="25">
        <v>71</v>
      </c>
      <c r="J42" s="25">
        <v>1</v>
      </c>
      <c r="K42" s="25">
        <v>4</v>
      </c>
      <c r="L42" s="25">
        <v>3</v>
      </c>
      <c r="M42" s="25">
        <v>0</v>
      </c>
      <c r="N42" s="25">
        <v>0</v>
      </c>
      <c r="O42" s="25">
        <v>0</v>
      </c>
      <c r="P42" s="25">
        <v>12</v>
      </c>
      <c r="Q42" s="25">
        <v>0</v>
      </c>
      <c r="R42" s="25">
        <v>285</v>
      </c>
      <c r="T42" s="15">
        <f t="shared" si="4"/>
        <v>3.819698521879116</v>
      </c>
      <c r="U42" s="16">
        <f t="shared" si="5"/>
        <v>0.19298245614035087</v>
      </c>
      <c r="V42" s="16">
        <f t="shared" si="6"/>
        <v>1.2146933996780331</v>
      </c>
    </row>
    <row r="43" spans="1:22" ht="18" customHeight="1">
      <c r="A43" s="18" t="s">
        <v>69</v>
      </c>
      <c r="B43" s="25">
        <v>51</v>
      </c>
      <c r="C43" s="25">
        <v>0</v>
      </c>
      <c r="D43" s="27">
        <v>80</v>
      </c>
      <c r="E43" s="25">
        <v>33</v>
      </c>
      <c r="F43" s="25">
        <v>31</v>
      </c>
      <c r="G43" s="25">
        <v>73</v>
      </c>
      <c r="H43" s="25">
        <v>17</v>
      </c>
      <c r="I43" s="25">
        <v>79</v>
      </c>
      <c r="J43" s="25">
        <v>3</v>
      </c>
      <c r="K43" s="25">
        <v>0</v>
      </c>
      <c r="L43" s="25">
        <v>2</v>
      </c>
      <c r="M43" s="25">
        <v>0</v>
      </c>
      <c r="N43" s="25">
        <v>0</v>
      </c>
      <c r="O43" s="25">
        <v>0</v>
      </c>
      <c r="P43" s="25">
        <v>16</v>
      </c>
      <c r="Q43" s="25">
        <v>0</v>
      </c>
      <c r="R43" s="25">
        <v>327</v>
      </c>
      <c r="S43" s="25"/>
      <c r="T43" s="22">
        <f t="shared" si="4"/>
        <v>3.4875</v>
      </c>
      <c r="U43" s="13">
        <f t="shared" si="5"/>
        <v>0.22324159021406728</v>
      </c>
      <c r="V43" s="13">
        <f t="shared" si="6"/>
        <v>1.125</v>
      </c>
    </row>
    <row r="44" spans="1:22" ht="18" customHeight="1">
      <c r="A44" s="17" t="s">
        <v>43</v>
      </c>
      <c r="B44" s="25">
        <v>33</v>
      </c>
      <c r="C44" s="25">
        <v>33</v>
      </c>
      <c r="D44" s="27">
        <v>197</v>
      </c>
      <c r="E44" s="25">
        <v>94</v>
      </c>
      <c r="F44" s="25">
        <v>92</v>
      </c>
      <c r="G44" s="25">
        <v>180</v>
      </c>
      <c r="H44" s="25">
        <v>73</v>
      </c>
      <c r="I44" s="25">
        <v>199</v>
      </c>
      <c r="J44" s="25">
        <v>15</v>
      </c>
      <c r="K44" s="25">
        <v>9</v>
      </c>
      <c r="L44" s="25">
        <v>0</v>
      </c>
      <c r="M44" s="25">
        <v>1</v>
      </c>
      <c r="N44" s="25">
        <v>0</v>
      </c>
      <c r="O44" s="25">
        <v>0</v>
      </c>
      <c r="P44" s="25">
        <v>29</v>
      </c>
      <c r="Q44" s="25">
        <v>0</v>
      </c>
      <c r="R44" s="25">
        <v>835</v>
      </c>
      <c r="S44"/>
      <c r="T44" s="22">
        <f t="shared" si="4"/>
        <v>4.2030456852791875</v>
      </c>
      <c r="U44" s="13">
        <f t="shared" si="5"/>
        <v>0.2155688622754491</v>
      </c>
      <c r="V44" s="13">
        <f t="shared" si="6"/>
        <v>1.284263959390863</v>
      </c>
    </row>
    <row r="45" spans="1:22" ht="18" customHeight="1">
      <c r="A45" s="17" t="s">
        <v>38</v>
      </c>
      <c r="B45" s="25">
        <v>32</v>
      </c>
      <c r="C45" s="25">
        <v>32</v>
      </c>
      <c r="D45" s="27">
        <v>194</v>
      </c>
      <c r="E45" s="25">
        <v>98</v>
      </c>
      <c r="F45" s="25">
        <v>98</v>
      </c>
      <c r="G45" s="25">
        <v>185</v>
      </c>
      <c r="H45" s="25">
        <v>54</v>
      </c>
      <c r="I45" s="25">
        <v>217</v>
      </c>
      <c r="J45" s="25">
        <v>14</v>
      </c>
      <c r="K45" s="25">
        <v>10</v>
      </c>
      <c r="L45" s="25">
        <v>0</v>
      </c>
      <c r="M45" s="25">
        <v>1</v>
      </c>
      <c r="N45" s="25">
        <v>1</v>
      </c>
      <c r="O45" s="25">
        <v>0</v>
      </c>
      <c r="P45" s="25">
        <v>44</v>
      </c>
      <c r="Q45" s="25">
        <v>0</v>
      </c>
      <c r="R45" s="25">
        <v>813</v>
      </c>
      <c r="S45"/>
      <c r="T45" s="22">
        <f t="shared" si="4"/>
        <v>4.546391752577319</v>
      </c>
      <c r="U45" s="13">
        <f t="shared" si="5"/>
        <v>0.22755227552275523</v>
      </c>
      <c r="V45" s="13">
        <f t="shared" si="6"/>
        <v>1.231958762886598</v>
      </c>
    </row>
    <row r="46" spans="1:22" s="3" customFormat="1" ht="20.25">
      <c r="A46" s="18" t="s">
        <v>70</v>
      </c>
      <c r="B46" s="25">
        <v>14</v>
      </c>
      <c r="C46" s="25">
        <v>0</v>
      </c>
      <c r="D46" s="27">
        <v>24.33</v>
      </c>
      <c r="E46" s="25">
        <v>15</v>
      </c>
      <c r="F46" s="25">
        <v>15</v>
      </c>
      <c r="G46" s="25">
        <v>23</v>
      </c>
      <c r="H46" s="25">
        <v>12</v>
      </c>
      <c r="I46" s="25">
        <v>15</v>
      </c>
      <c r="J46" s="25">
        <v>0</v>
      </c>
      <c r="K46" s="25">
        <v>0</v>
      </c>
      <c r="L46" s="25">
        <v>2</v>
      </c>
      <c r="M46" s="25">
        <v>0</v>
      </c>
      <c r="N46" s="25">
        <v>0</v>
      </c>
      <c r="O46" s="25">
        <v>0</v>
      </c>
      <c r="P46" s="25">
        <v>8</v>
      </c>
      <c r="Q46" s="25">
        <v>0</v>
      </c>
      <c r="R46" s="25">
        <v>106</v>
      </c>
      <c r="S46" s="25"/>
      <c r="T46" s="22">
        <f t="shared" si="4"/>
        <v>5.548705302096178</v>
      </c>
      <c r="U46" s="13">
        <f t="shared" si="5"/>
        <v>0.2169811320754717</v>
      </c>
      <c r="V46" s="13">
        <f t="shared" si="6"/>
        <v>1.4385532264693794</v>
      </c>
    </row>
    <row r="47" spans="1:22" ht="20.25">
      <c r="A47" s="17" t="s">
        <v>71</v>
      </c>
      <c r="B47" s="25">
        <v>3</v>
      </c>
      <c r="C47" s="25">
        <v>3</v>
      </c>
      <c r="D47" s="27">
        <v>19</v>
      </c>
      <c r="E47" s="25">
        <v>8</v>
      </c>
      <c r="F47" s="25">
        <v>8</v>
      </c>
      <c r="G47" s="25">
        <v>16</v>
      </c>
      <c r="H47" s="25">
        <v>3</v>
      </c>
      <c r="I47" s="25">
        <v>18</v>
      </c>
      <c r="J47" s="25">
        <v>2</v>
      </c>
      <c r="K47" s="25">
        <v>1</v>
      </c>
      <c r="L47" s="25">
        <v>0</v>
      </c>
      <c r="M47" s="25">
        <v>0</v>
      </c>
      <c r="N47" s="25">
        <v>0</v>
      </c>
      <c r="O47" s="25">
        <v>0</v>
      </c>
      <c r="P47" s="25">
        <v>4</v>
      </c>
      <c r="Q47" s="25">
        <v>0</v>
      </c>
      <c r="R47" s="25">
        <v>78</v>
      </c>
      <c r="S47"/>
      <c r="T47" s="22">
        <f t="shared" si="4"/>
        <v>3.789473684210526</v>
      </c>
      <c r="U47" s="13">
        <f t="shared" si="5"/>
        <v>0.20512820512820512</v>
      </c>
      <c r="V47" s="13">
        <f t="shared" si="6"/>
        <v>1</v>
      </c>
    </row>
    <row r="48" spans="1:22" ht="20.25">
      <c r="A48" s="17" t="s">
        <v>72</v>
      </c>
      <c r="B48" s="25">
        <v>58</v>
      </c>
      <c r="C48" s="25">
        <v>0</v>
      </c>
      <c r="D48" s="27">
        <v>55.33</v>
      </c>
      <c r="E48" s="25">
        <v>26</v>
      </c>
      <c r="F48" s="25">
        <v>24</v>
      </c>
      <c r="G48" s="25">
        <v>44</v>
      </c>
      <c r="H48" s="25">
        <v>13</v>
      </c>
      <c r="I48" s="25">
        <v>77</v>
      </c>
      <c r="J48" s="25">
        <v>1</v>
      </c>
      <c r="K48" s="25">
        <v>7</v>
      </c>
      <c r="L48" s="25">
        <v>36</v>
      </c>
      <c r="M48" s="25">
        <v>0</v>
      </c>
      <c r="N48" s="25">
        <v>0</v>
      </c>
      <c r="O48" s="25">
        <v>0</v>
      </c>
      <c r="P48" s="25">
        <v>8</v>
      </c>
      <c r="Q48" s="25">
        <v>0</v>
      </c>
      <c r="R48" s="25">
        <v>226</v>
      </c>
      <c r="S48"/>
      <c r="T48" s="22">
        <f t="shared" si="4"/>
        <v>3.903849629495753</v>
      </c>
      <c r="U48" s="13">
        <f t="shared" si="5"/>
        <v>0.19469026548672566</v>
      </c>
      <c r="V48" s="13">
        <f t="shared" si="6"/>
        <v>1.0301825411169347</v>
      </c>
    </row>
    <row r="49" spans="1:22" ht="20.25">
      <c r="A49" s="17" t="s">
        <v>73</v>
      </c>
      <c r="B49" s="25">
        <v>48</v>
      </c>
      <c r="C49" s="25">
        <v>0</v>
      </c>
      <c r="D49" s="27">
        <v>80</v>
      </c>
      <c r="E49" s="25">
        <v>25</v>
      </c>
      <c r="F49" s="25">
        <v>24</v>
      </c>
      <c r="G49" s="25">
        <v>43</v>
      </c>
      <c r="H49" s="25">
        <v>26</v>
      </c>
      <c r="I49" s="25">
        <v>76</v>
      </c>
      <c r="J49" s="25">
        <v>5</v>
      </c>
      <c r="K49" s="25">
        <v>2</v>
      </c>
      <c r="L49" s="25">
        <v>5</v>
      </c>
      <c r="M49" s="25">
        <v>0</v>
      </c>
      <c r="N49" s="25">
        <v>0</v>
      </c>
      <c r="O49" s="25">
        <v>0</v>
      </c>
      <c r="P49" s="25">
        <v>5</v>
      </c>
      <c r="Q49" s="25">
        <v>0</v>
      </c>
      <c r="R49" s="25">
        <v>313</v>
      </c>
      <c r="S49" s="25"/>
      <c r="T49" s="15">
        <f t="shared" si="4"/>
        <v>2.7</v>
      </c>
      <c r="U49" s="16">
        <f t="shared" si="5"/>
        <v>0.13738019169329074</v>
      </c>
      <c r="V49" s="16">
        <f t="shared" si="6"/>
        <v>0.8625</v>
      </c>
    </row>
    <row r="50" spans="1:22" ht="20.25">
      <c r="A50" s="17" t="s">
        <v>74</v>
      </c>
      <c r="B50" s="25">
        <v>24</v>
      </c>
      <c r="C50" s="25">
        <v>0</v>
      </c>
      <c r="D50" s="27">
        <v>24.33</v>
      </c>
      <c r="E50" s="25">
        <v>2</v>
      </c>
      <c r="F50" s="25">
        <v>2</v>
      </c>
      <c r="G50" s="25">
        <v>4</v>
      </c>
      <c r="H50" s="25">
        <v>11</v>
      </c>
      <c r="I50" s="25">
        <v>37</v>
      </c>
      <c r="J50" s="25">
        <v>0</v>
      </c>
      <c r="K50" s="25">
        <v>1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86</v>
      </c>
      <c r="S50" s="25"/>
      <c r="T50" s="22">
        <f t="shared" si="4"/>
        <v>0.7398273736128237</v>
      </c>
      <c r="U50" s="13">
        <f t="shared" si="5"/>
        <v>0.046511627906976744</v>
      </c>
      <c r="V50" s="13">
        <f t="shared" si="6"/>
        <v>0.6165228113440198</v>
      </c>
    </row>
    <row r="51" spans="1:22" ht="20.25">
      <c r="A51" s="17" t="s">
        <v>75</v>
      </c>
      <c r="B51" s="25">
        <v>29</v>
      </c>
      <c r="C51" s="25">
        <v>29</v>
      </c>
      <c r="D51" s="27">
        <v>159.33</v>
      </c>
      <c r="E51" s="25">
        <v>60</v>
      </c>
      <c r="F51" s="25">
        <v>57</v>
      </c>
      <c r="G51" s="25">
        <v>144</v>
      </c>
      <c r="H51" s="25">
        <v>53</v>
      </c>
      <c r="I51" s="25">
        <v>163</v>
      </c>
      <c r="J51" s="25">
        <v>13</v>
      </c>
      <c r="K51" s="25">
        <v>8</v>
      </c>
      <c r="L51" s="25">
        <v>0</v>
      </c>
      <c r="M51" s="25">
        <v>1</v>
      </c>
      <c r="N51" s="25">
        <v>0</v>
      </c>
      <c r="O51" s="25">
        <v>0</v>
      </c>
      <c r="P51" s="25">
        <v>18</v>
      </c>
      <c r="Q51" s="25">
        <v>0</v>
      </c>
      <c r="R51" s="25">
        <v>659</v>
      </c>
      <c r="S51" s="25"/>
      <c r="T51" s="22">
        <f t="shared" si="4"/>
        <v>3.219732630389757</v>
      </c>
      <c r="U51" s="13">
        <f t="shared" si="5"/>
        <v>0.21851289833080426</v>
      </c>
      <c r="V51" s="13">
        <f t="shared" si="6"/>
        <v>1.2364275403251113</v>
      </c>
    </row>
    <row r="52" spans="1:22" ht="20.25">
      <c r="A52" s="17" t="s">
        <v>76</v>
      </c>
      <c r="B52" s="25">
        <v>8</v>
      </c>
      <c r="C52" s="25">
        <v>8</v>
      </c>
      <c r="D52" s="27">
        <v>39.33</v>
      </c>
      <c r="E52" s="25">
        <v>31</v>
      </c>
      <c r="F52" s="25">
        <v>30</v>
      </c>
      <c r="G52" s="25">
        <v>48</v>
      </c>
      <c r="H52" s="25">
        <v>18</v>
      </c>
      <c r="I52" s="25">
        <v>36</v>
      </c>
      <c r="J52" s="25">
        <v>2</v>
      </c>
      <c r="K52" s="25">
        <v>4</v>
      </c>
      <c r="L52" s="25">
        <v>0</v>
      </c>
      <c r="M52" s="25">
        <v>0</v>
      </c>
      <c r="N52" s="25">
        <v>0</v>
      </c>
      <c r="O52" s="25">
        <v>0</v>
      </c>
      <c r="P52" s="25">
        <v>13</v>
      </c>
      <c r="Q52" s="25">
        <v>0</v>
      </c>
      <c r="R52" s="25">
        <v>178</v>
      </c>
      <c r="S52"/>
      <c r="T52" s="22">
        <f t="shared" si="4"/>
        <v>6.864988558352403</v>
      </c>
      <c r="U52" s="13">
        <f t="shared" si="5"/>
        <v>0.2696629213483146</v>
      </c>
      <c r="V52" s="13">
        <f t="shared" si="6"/>
        <v>1.6781083142639208</v>
      </c>
    </row>
    <row r="53" spans="1:22" ht="20.25">
      <c r="A53" s="17"/>
      <c r="B53" s="25">
        <v>0</v>
      </c>
      <c r="C53" s="25">
        <v>0</v>
      </c>
      <c r="D53" s="27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T53" s="15" t="e">
        <f t="shared" si="4"/>
        <v>#DIV/0!</v>
      </c>
      <c r="U53" s="16" t="e">
        <f t="shared" si="5"/>
        <v>#DIV/0!</v>
      </c>
      <c r="V53" s="16" t="e">
        <f t="shared" si="6"/>
        <v>#DIV/0!</v>
      </c>
    </row>
    <row r="54" spans="1:22" ht="20.25">
      <c r="A54" s="17"/>
      <c r="B54" s="25">
        <v>0</v>
      </c>
      <c r="C54" s="25">
        <v>0</v>
      </c>
      <c r="D54" s="27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/>
      <c r="T54" s="22" t="e">
        <f t="shared" si="4"/>
        <v>#DIV/0!</v>
      </c>
      <c r="U54" s="13" t="e">
        <f t="shared" si="5"/>
        <v>#DIV/0!</v>
      </c>
      <c r="V54" s="13" t="e">
        <f t="shared" si="6"/>
        <v>#DIV/0!</v>
      </c>
    </row>
    <row r="55" spans="1:22" ht="20.25">
      <c r="A55" s="17"/>
      <c r="B55" s="25">
        <v>0</v>
      </c>
      <c r="C55" s="25">
        <v>0</v>
      </c>
      <c r="D55" s="27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/>
      <c r="T55" s="22" t="e">
        <f t="shared" si="4"/>
        <v>#DIV/0!</v>
      </c>
      <c r="U55" s="13" t="e">
        <f t="shared" si="5"/>
        <v>#DIV/0!</v>
      </c>
      <c r="V55" s="13" t="e">
        <f t="shared" si="6"/>
        <v>#DIV/0!</v>
      </c>
    </row>
    <row r="56" ht="20.25">
      <c r="D56" s="26"/>
    </row>
    <row r="57" ht="20.25">
      <c r="D57" s="26"/>
    </row>
    <row r="58" spans="1:22" ht="20.25">
      <c r="A58" s="8" t="s">
        <v>23</v>
      </c>
      <c r="B58" s="3">
        <f>C58</f>
        <v>163</v>
      </c>
      <c r="C58" s="14">
        <f aca="true" t="shared" si="7" ref="C58:R58">SUM(C36:C55)</f>
        <v>163</v>
      </c>
      <c r="D58" s="14">
        <f t="shared" si="7"/>
        <v>1439.6299999999997</v>
      </c>
      <c r="E58" s="14">
        <f t="shared" si="7"/>
        <v>715</v>
      </c>
      <c r="F58" s="14">
        <f t="shared" si="7"/>
        <v>679</v>
      </c>
      <c r="G58" s="14">
        <f t="shared" si="7"/>
        <v>1291</v>
      </c>
      <c r="H58" s="14">
        <f t="shared" si="7"/>
        <v>507</v>
      </c>
      <c r="I58" s="14">
        <f t="shared" si="7"/>
        <v>1477</v>
      </c>
      <c r="J58" s="14">
        <f t="shared" si="7"/>
        <v>91</v>
      </c>
      <c r="K58" s="14">
        <f t="shared" si="7"/>
        <v>72</v>
      </c>
      <c r="L58" s="14">
        <f t="shared" si="7"/>
        <v>57</v>
      </c>
      <c r="M58" s="14">
        <f t="shared" si="7"/>
        <v>4</v>
      </c>
      <c r="N58" s="14">
        <f t="shared" si="7"/>
        <v>1</v>
      </c>
      <c r="O58" s="14">
        <f t="shared" si="7"/>
        <v>0</v>
      </c>
      <c r="P58" s="14">
        <f t="shared" si="7"/>
        <v>243</v>
      </c>
      <c r="Q58" s="14">
        <f t="shared" si="7"/>
        <v>0</v>
      </c>
      <c r="R58" s="14">
        <f t="shared" si="7"/>
        <v>6059</v>
      </c>
      <c r="S58" s="3" t="s">
        <v>22</v>
      </c>
      <c r="T58" s="15">
        <f>F58*9/D58</f>
        <v>4.244840688232394</v>
      </c>
      <c r="U58" s="16">
        <f>+G58/R58</f>
        <v>0.21307146393794354</v>
      </c>
      <c r="V58" s="13">
        <f>(G58+H58)/D58</f>
        <v>1.2489320172544338</v>
      </c>
    </row>
  </sheetData>
  <sheetProtection/>
  <mergeCells count="1">
    <mergeCell ref="B1:R1"/>
  </mergeCells>
  <printOptions/>
  <pageMargins left="0.7" right="0.7" top="0.75" bottom="0.75" header="0.3" footer="0.3"/>
  <pageSetup fitToHeight="1" fitToWidth="1"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JNC</dc:creator>
  <cp:keywords/>
  <dc:description/>
  <cp:lastModifiedBy>Kevin</cp:lastModifiedBy>
  <cp:lastPrinted>2015-08-09T22:37:32Z</cp:lastPrinted>
  <dcterms:created xsi:type="dcterms:W3CDTF">2013-08-23T20:10:19Z</dcterms:created>
  <dcterms:modified xsi:type="dcterms:W3CDTF">2022-10-08T21:06:28Z</dcterms:modified>
  <cp:category/>
  <cp:version/>
  <cp:contentType/>
  <cp:contentStatus/>
</cp:coreProperties>
</file>