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240" windowWidth="20730" windowHeight="1158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<sst xmlns="http://schemas.openxmlformats.org/spreadsheetml/2006/main" count="112" uniqueCount="77">
  <si>
    <t>Player</t>
  </si>
  <si>
    <t>GP</t>
  </si>
  <si>
    <t>AB</t>
  </si>
  <si>
    <t>R</t>
  </si>
  <si>
    <t>H</t>
  </si>
  <si>
    <t>RBI</t>
  </si>
  <si>
    <t>2B</t>
  </si>
  <si>
    <t>3B</t>
  </si>
  <si>
    <t>HR</t>
  </si>
  <si>
    <t>BB</t>
  </si>
  <si>
    <t>K</t>
  </si>
  <si>
    <t>HBP</t>
  </si>
  <si>
    <t>E</t>
  </si>
  <si>
    <t>SB</t>
  </si>
  <si>
    <t>CS</t>
  </si>
  <si>
    <t>SAC B</t>
  </si>
  <si>
    <t>SAC F</t>
  </si>
  <si>
    <t>DP</t>
  </si>
  <si>
    <t>AVG</t>
  </si>
  <si>
    <t>OBP</t>
  </si>
  <si>
    <t>SLG</t>
  </si>
  <si>
    <t>Pitchers</t>
  </si>
  <si>
    <t xml:space="preserve"> </t>
  </si>
  <si>
    <t>TOTALS</t>
  </si>
  <si>
    <t>GA</t>
  </si>
  <si>
    <t>GS</t>
  </si>
  <si>
    <t>IP</t>
  </si>
  <si>
    <t>ER</t>
  </si>
  <si>
    <t>W</t>
  </si>
  <si>
    <t>L</t>
  </si>
  <si>
    <t>S</t>
  </si>
  <si>
    <t>CG</t>
  </si>
  <si>
    <t>SO</t>
  </si>
  <si>
    <t>HB</t>
  </si>
  <si>
    <t>ERA</t>
  </si>
  <si>
    <t>WHIP</t>
  </si>
  <si>
    <t>Altuve, Jose</t>
  </si>
  <si>
    <t>Molina, Yadier</t>
  </si>
  <si>
    <t>Hendricks, Kyle</t>
  </si>
  <si>
    <t>Buxton, Byron</t>
  </si>
  <si>
    <t>Desclafani, Anthony</t>
  </si>
  <si>
    <t>Fried, Max</t>
  </si>
  <si>
    <t>Fletcher, David</t>
  </si>
  <si>
    <t>Rosario, Amed</t>
  </si>
  <si>
    <t>Wendle, Joey</t>
  </si>
  <si>
    <t>Jackson, Luke</t>
  </si>
  <si>
    <t>Arozarena, Randy</t>
  </si>
  <si>
    <t>Bell, Josh</t>
  </si>
  <si>
    <t>France, Ty</t>
  </si>
  <si>
    <t>Harrison, Josh</t>
  </si>
  <si>
    <t>Jansen, Danny</t>
  </si>
  <si>
    <t>Semien, Marcus</t>
  </si>
  <si>
    <t>Civale, Aaron</t>
  </si>
  <si>
    <t>Green, Chad</t>
  </si>
  <si>
    <t>Hader, Josh</t>
  </si>
  <si>
    <t>McKenzie, Tristan</t>
  </si>
  <si>
    <t>Peralta, Freddy</t>
  </si>
  <si>
    <t>2022 Mullens Rebels</t>
  </si>
  <si>
    <t>Drury, Brandon</t>
  </si>
  <si>
    <t>Grossman, Robbie</t>
  </si>
  <si>
    <t>Haniger, Mitch</t>
  </si>
  <si>
    <t>Hernandez, Enrique</t>
  </si>
  <si>
    <t>Kepler, Max</t>
  </si>
  <si>
    <t>Lewis, Kyle</t>
  </si>
  <si>
    <t>Raleigh, Cal</t>
  </si>
  <si>
    <t>Riley, Austin</t>
  </si>
  <si>
    <t>Siri, Jose</t>
  </si>
  <si>
    <t>Stassi, Max</t>
  </si>
  <si>
    <t>Alcala, Jorge</t>
  </si>
  <si>
    <t>Flexen, Chris</t>
  </si>
  <si>
    <t>Gilbert, Tyler</t>
  </si>
  <si>
    <t>Graveman, Kendall</t>
  </si>
  <si>
    <t>Mayza, Tim</t>
  </si>
  <si>
    <t>Okert, Steven</t>
  </si>
  <si>
    <t>Ray, Robbie</t>
  </si>
  <si>
    <t>Sewald, Paul</t>
  </si>
  <si>
    <t>Vesia, Alex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</si>
</sst>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64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2" fontId="3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/>
    </xf>
    <xf numFmtId="12" fontId="3" fillId="0" borderId="0" xfId="0" applyNumberFormat="1" applyFont="1" applyFill="1" applyAlignment="1">
      <alignment horizontal="center"/>
    </xf>
    <xf numFmtId="12" fontId="0" fillId="0" borderId="0" xfId="0" applyNumberFormat="1" applyFill="1" applyAlignment="1">
      <alignment horizontal="center"/>
    </xf>
    <xf numFmtId="12" fontId="0" fillId="0" borderId="0" xfId="0" applyNumberFormat="1" applyFill="1" applyAlignment="1">
      <alignment/>
    </xf>
    <xf numFmtId="0" fontId="2" fillId="0" borderId="0" xfId="0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 1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9.28125" style="1" bestFit="1" customWidth="1"/>
    <col min="2" max="2" width="7.00390625" style="1" customWidth="1"/>
    <col min="3" max="3" width="7.140625" style="1" bestFit="1" customWidth="1"/>
    <col min="4" max="4" width="8.00390625" style="1" customWidth="1"/>
    <col min="5" max="5" width="8.28125" style="1" customWidth="1"/>
    <col min="6" max="6" width="7.140625" style="1" bestFit="1" customWidth="1"/>
    <col min="7" max="7" width="8.00390625" style="1" customWidth="1"/>
    <col min="8" max="8" width="7.140625" style="1" bestFit="1" customWidth="1"/>
    <col min="9" max="9" width="8.140625" style="1" customWidth="1"/>
    <col min="10" max="10" width="6.140625" style="1" customWidth="1"/>
    <col min="11" max="11" width="7.28125" style="1" customWidth="1"/>
    <col min="12" max="12" width="6.140625" style="1" customWidth="1"/>
    <col min="13" max="13" width="6.8515625" style="1" customWidth="1"/>
    <col min="14" max="15" width="6.140625" style="1" customWidth="1"/>
    <col min="16" max="17" width="7.140625" style="1" bestFit="1" customWidth="1"/>
    <col min="18" max="18" width="8.140625" style="1" bestFit="1" customWidth="1"/>
    <col min="19" max="19" width="6.140625" style="1" customWidth="1"/>
    <col min="20" max="20" width="12.7109375" style="4" customWidth="1"/>
    <col min="21" max="22" width="12.7109375" style="1" customWidth="1"/>
    <col min="23" max="23" width="9.140625" style="1" customWidth="1"/>
    <col min="24" max="24" width="9.00390625" style="1" customWidth="1"/>
    <col min="25" max="16384" width="9.140625" style="1" customWidth="1"/>
  </cols>
  <sheetData>
    <row r="1" spans="2:20" ht="37.5" customHeight="1">
      <c r="B1" s="29" t="s">
        <v>57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"/>
      <c r="T1" s="2"/>
    </row>
    <row r="2" ht="13.5" customHeight="1">
      <c r="A2" s="3"/>
    </row>
    <row r="3" spans="1:22" s="6" customFormat="1" ht="25.5" customHeight="1">
      <c r="A3" s="5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6</v>
      </c>
      <c r="G3" s="3" t="s">
        <v>7</v>
      </c>
      <c r="H3" s="3" t="s">
        <v>8</v>
      </c>
      <c r="I3" s="3" t="s">
        <v>5</v>
      </c>
      <c r="J3" s="3" t="s">
        <v>9</v>
      </c>
      <c r="K3" s="3" t="s">
        <v>10</v>
      </c>
      <c r="L3" s="3" t="s">
        <v>11</v>
      </c>
      <c r="M3" s="3" t="s">
        <v>15</v>
      </c>
      <c r="N3" s="3" t="s">
        <v>17</v>
      </c>
      <c r="O3" s="3" t="s">
        <v>13</v>
      </c>
      <c r="P3" s="3" t="s">
        <v>14</v>
      </c>
      <c r="Q3" s="3" t="s">
        <v>12</v>
      </c>
      <c r="R3" s="3" t="s">
        <v>16</v>
      </c>
      <c r="S3" s="3"/>
      <c r="T3" s="3" t="s">
        <v>18</v>
      </c>
      <c r="U3" s="3" t="s">
        <v>19</v>
      </c>
      <c r="V3" s="3" t="s">
        <v>20</v>
      </c>
    </row>
    <row r="4" spans="1:22" ht="19.5" customHeight="1">
      <c r="A4" s="23" t="s">
        <v>36</v>
      </c>
      <c r="B4" s="12">
        <v>161</v>
      </c>
      <c r="C4" s="12">
        <v>642</v>
      </c>
      <c r="D4" s="12">
        <v>94</v>
      </c>
      <c r="E4" s="12">
        <v>171</v>
      </c>
      <c r="F4" s="12">
        <v>29</v>
      </c>
      <c r="G4" s="12">
        <v>2</v>
      </c>
      <c r="H4" s="12">
        <v>32</v>
      </c>
      <c r="I4" s="12">
        <v>76</v>
      </c>
      <c r="J4" s="12">
        <v>57</v>
      </c>
      <c r="K4" s="12">
        <v>124</v>
      </c>
      <c r="L4" s="12">
        <v>5</v>
      </c>
      <c r="M4" s="12">
        <v>4</v>
      </c>
      <c r="N4" s="12">
        <v>7</v>
      </c>
      <c r="O4" s="12">
        <v>5</v>
      </c>
      <c r="P4" s="12">
        <v>0</v>
      </c>
      <c r="Q4" s="12">
        <v>11</v>
      </c>
      <c r="R4" s="12">
        <v>3</v>
      </c>
      <c r="S4" s="12"/>
      <c r="T4" s="7">
        <f aca="true" t="shared" si="0" ref="T4:T29">+E4/C4</f>
        <v>0.26635514018691586</v>
      </c>
      <c r="U4" s="7">
        <f aca="true" t="shared" si="1" ref="U4:U29">(J4+E4+L4)/(J4+C4+L4)</f>
        <v>0.3309659090909091</v>
      </c>
      <c r="V4" s="7">
        <f aca="true" t="shared" si="2" ref="V4:V29">((E4-G4-H4-I4)+(G4*2)+(H4*3)+(I4*4))/C4</f>
        <v>0.7242990654205608</v>
      </c>
    </row>
    <row r="5" spans="1:22" ht="19.5" customHeight="1">
      <c r="A5" s="18" t="s">
        <v>46</v>
      </c>
      <c r="B5" s="12">
        <v>158</v>
      </c>
      <c r="C5" s="12">
        <v>555</v>
      </c>
      <c r="D5" s="12">
        <v>74</v>
      </c>
      <c r="E5" s="12">
        <v>142</v>
      </c>
      <c r="F5" s="12">
        <v>40</v>
      </c>
      <c r="G5" s="12">
        <v>7</v>
      </c>
      <c r="H5" s="12">
        <v>24</v>
      </c>
      <c r="I5" s="12">
        <v>81</v>
      </c>
      <c r="J5" s="12">
        <v>45</v>
      </c>
      <c r="K5" s="12">
        <v>187</v>
      </c>
      <c r="L5" s="12">
        <v>16</v>
      </c>
      <c r="M5" s="12">
        <v>0</v>
      </c>
      <c r="N5" s="12">
        <v>11</v>
      </c>
      <c r="O5" s="12">
        <v>20</v>
      </c>
      <c r="P5" s="12">
        <v>8</v>
      </c>
      <c r="Q5" s="12">
        <v>0</v>
      </c>
      <c r="R5" s="12">
        <v>2</v>
      </c>
      <c r="S5" s="12"/>
      <c r="T5" s="7">
        <f t="shared" si="0"/>
        <v>0.25585585585585585</v>
      </c>
      <c r="U5" s="7">
        <f t="shared" si="1"/>
        <v>0.32954545454545453</v>
      </c>
      <c r="V5" s="7">
        <f t="shared" si="2"/>
        <v>0.7927927927927928</v>
      </c>
    </row>
    <row r="6" spans="1:23" ht="19.5" customHeight="1">
      <c r="A6" s="19" t="s">
        <v>47</v>
      </c>
      <c r="B6" s="12">
        <v>117</v>
      </c>
      <c r="C6" s="12">
        <v>402</v>
      </c>
      <c r="D6" s="12">
        <v>45</v>
      </c>
      <c r="E6" s="12">
        <v>88</v>
      </c>
      <c r="F6" s="12">
        <v>15</v>
      </c>
      <c r="G6" s="12">
        <v>3</v>
      </c>
      <c r="H6" s="12">
        <v>14</v>
      </c>
      <c r="I6" s="12">
        <v>47</v>
      </c>
      <c r="J6" s="12">
        <v>41</v>
      </c>
      <c r="K6" s="12">
        <v>77</v>
      </c>
      <c r="L6" s="12">
        <v>1</v>
      </c>
      <c r="M6" s="12">
        <v>0</v>
      </c>
      <c r="N6" s="12">
        <v>11</v>
      </c>
      <c r="O6" s="12">
        <v>0</v>
      </c>
      <c r="P6" s="12">
        <v>0</v>
      </c>
      <c r="Q6" s="12">
        <v>5</v>
      </c>
      <c r="R6" s="12">
        <v>4</v>
      </c>
      <c r="S6" s="12"/>
      <c r="T6" s="7">
        <f t="shared" si="0"/>
        <v>0.21890547263681592</v>
      </c>
      <c r="U6" s="7">
        <f t="shared" si="1"/>
        <v>0.2927927927927928</v>
      </c>
      <c r="V6" s="7">
        <f t="shared" si="2"/>
        <v>0.6467661691542289</v>
      </c>
      <c r="W6" s="1" t="s">
        <v>22</v>
      </c>
    </row>
    <row r="7" spans="1:22" ht="19.5" customHeight="1">
      <c r="A7" s="23" t="s">
        <v>39</v>
      </c>
      <c r="B7" s="12">
        <v>114</v>
      </c>
      <c r="C7" s="12">
        <v>243</v>
      </c>
      <c r="D7" s="12">
        <v>43</v>
      </c>
      <c r="E7" s="12">
        <v>64</v>
      </c>
      <c r="F7" s="12">
        <v>13</v>
      </c>
      <c r="G7" s="12">
        <v>0</v>
      </c>
      <c r="H7" s="12">
        <v>25</v>
      </c>
      <c r="I7" s="12">
        <v>51</v>
      </c>
      <c r="J7" s="12">
        <v>18</v>
      </c>
      <c r="K7" s="12">
        <v>68</v>
      </c>
      <c r="L7" s="12">
        <v>1</v>
      </c>
      <c r="M7" s="12">
        <v>0</v>
      </c>
      <c r="N7" s="12">
        <v>4</v>
      </c>
      <c r="O7" s="12">
        <v>4</v>
      </c>
      <c r="P7" s="12">
        <v>3</v>
      </c>
      <c r="Q7" s="12">
        <v>2</v>
      </c>
      <c r="R7" s="12">
        <v>2</v>
      </c>
      <c r="S7" s="12"/>
      <c r="T7" s="7">
        <f t="shared" si="0"/>
        <v>0.26337448559670784</v>
      </c>
      <c r="U7" s="7">
        <f t="shared" si="1"/>
        <v>0.31679389312977096</v>
      </c>
      <c r="V7" s="7">
        <f t="shared" si="2"/>
        <v>1.0987654320987654</v>
      </c>
    </row>
    <row r="8" spans="1:22" ht="19.5" customHeight="1">
      <c r="A8" s="19" t="s">
        <v>58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/>
      <c r="T8" s="7" t="e">
        <f t="shared" si="0"/>
        <v>#DIV/0!</v>
      </c>
      <c r="U8" s="7" t="e">
        <f t="shared" si="1"/>
        <v>#DIV/0!</v>
      </c>
      <c r="V8" s="7" t="e">
        <f t="shared" si="2"/>
        <v>#DIV/0!</v>
      </c>
    </row>
    <row r="9" spans="1:22" ht="19.5" customHeight="1">
      <c r="A9" s="18" t="s">
        <v>42</v>
      </c>
      <c r="B9" s="12">
        <v>86</v>
      </c>
      <c r="C9" s="12">
        <v>179</v>
      </c>
      <c r="D9" s="12">
        <v>16</v>
      </c>
      <c r="E9" s="12">
        <v>44</v>
      </c>
      <c r="F9" s="12">
        <v>6</v>
      </c>
      <c r="G9" s="12">
        <v>0</v>
      </c>
      <c r="H9" s="12">
        <v>3</v>
      </c>
      <c r="I9" s="12">
        <v>13</v>
      </c>
      <c r="J9" s="12">
        <v>11</v>
      </c>
      <c r="K9" s="12">
        <v>31</v>
      </c>
      <c r="L9" s="12">
        <v>0</v>
      </c>
      <c r="M9" s="12">
        <v>2</v>
      </c>
      <c r="N9" s="12">
        <v>3</v>
      </c>
      <c r="O9" s="12">
        <v>5</v>
      </c>
      <c r="P9" s="12">
        <v>1</v>
      </c>
      <c r="Q9" s="12">
        <v>3</v>
      </c>
      <c r="R9" s="12">
        <v>1</v>
      </c>
      <c r="S9" s="12"/>
      <c r="T9" s="7">
        <f t="shared" si="0"/>
        <v>0.24581005586592178</v>
      </c>
      <c r="U9" s="7">
        <f t="shared" si="1"/>
        <v>0.2894736842105263</v>
      </c>
      <c r="V9" s="7">
        <f t="shared" si="2"/>
        <v>0.4972067039106145</v>
      </c>
    </row>
    <row r="10" spans="1:22" ht="19.5" customHeight="1">
      <c r="A10" s="19" t="s">
        <v>48</v>
      </c>
      <c r="B10" s="12">
        <v>92</v>
      </c>
      <c r="C10" s="12">
        <v>238</v>
      </c>
      <c r="D10" s="12">
        <v>31</v>
      </c>
      <c r="E10" s="12">
        <v>57</v>
      </c>
      <c r="F10" s="12">
        <v>9</v>
      </c>
      <c r="G10" s="12">
        <v>0</v>
      </c>
      <c r="H10" s="12">
        <v>11</v>
      </c>
      <c r="I10" s="12">
        <v>26</v>
      </c>
      <c r="J10" s="12">
        <v>19</v>
      </c>
      <c r="K10" s="12">
        <v>60</v>
      </c>
      <c r="L10" s="12">
        <v>8</v>
      </c>
      <c r="M10" s="12">
        <v>0</v>
      </c>
      <c r="N10" s="12">
        <v>5</v>
      </c>
      <c r="O10" s="12">
        <v>0</v>
      </c>
      <c r="P10" s="12">
        <v>0</v>
      </c>
      <c r="Q10" s="12">
        <v>1</v>
      </c>
      <c r="R10" s="12">
        <v>2</v>
      </c>
      <c r="S10" s="12"/>
      <c r="T10" s="7">
        <f t="shared" si="0"/>
        <v>0.23949579831932774</v>
      </c>
      <c r="U10" s="7">
        <f t="shared" si="1"/>
        <v>0.3169811320754717</v>
      </c>
      <c r="V10" s="7">
        <f t="shared" si="2"/>
        <v>0.6596638655462185</v>
      </c>
    </row>
    <row r="11" spans="1:22" ht="19.5" customHeight="1">
      <c r="A11" s="19" t="s">
        <v>59</v>
      </c>
      <c r="B11" s="12">
        <v>35</v>
      </c>
      <c r="C11" s="12">
        <v>55</v>
      </c>
      <c r="D11" s="12">
        <v>6</v>
      </c>
      <c r="E11" s="12">
        <v>6</v>
      </c>
      <c r="F11" s="12">
        <v>1</v>
      </c>
      <c r="G11" s="12">
        <v>0</v>
      </c>
      <c r="H11" s="12">
        <v>2</v>
      </c>
      <c r="I11" s="12">
        <v>8</v>
      </c>
      <c r="J11" s="12">
        <v>8</v>
      </c>
      <c r="K11" s="12">
        <v>13</v>
      </c>
      <c r="L11" s="12">
        <v>1</v>
      </c>
      <c r="M11" s="12">
        <v>0</v>
      </c>
      <c r="N11" s="12">
        <v>1</v>
      </c>
      <c r="O11" s="12">
        <v>0</v>
      </c>
      <c r="P11" s="12">
        <v>0</v>
      </c>
      <c r="Q11" s="12">
        <v>0</v>
      </c>
      <c r="R11" s="12">
        <v>1</v>
      </c>
      <c r="S11" s="12"/>
      <c r="T11" s="7">
        <f t="shared" si="0"/>
        <v>0.10909090909090909</v>
      </c>
      <c r="U11" s="7">
        <f t="shared" si="1"/>
        <v>0.234375</v>
      </c>
      <c r="V11" s="7">
        <f t="shared" si="2"/>
        <v>0.6181818181818182</v>
      </c>
    </row>
    <row r="12" spans="1:22" ht="19.5" customHeight="1">
      <c r="A12" s="19" t="s">
        <v>60</v>
      </c>
      <c r="B12" s="12">
        <v>59</v>
      </c>
      <c r="C12" s="12">
        <v>179</v>
      </c>
      <c r="D12" s="12">
        <v>20</v>
      </c>
      <c r="E12" s="12">
        <v>44</v>
      </c>
      <c r="F12" s="12">
        <v>3</v>
      </c>
      <c r="G12" s="12">
        <v>1</v>
      </c>
      <c r="H12" s="12">
        <v>11</v>
      </c>
      <c r="I12" s="12">
        <v>37</v>
      </c>
      <c r="J12" s="12">
        <v>18</v>
      </c>
      <c r="K12" s="12">
        <v>48</v>
      </c>
      <c r="L12" s="12">
        <v>1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2</v>
      </c>
      <c r="S12" s="12"/>
      <c r="T12" s="7">
        <f t="shared" si="0"/>
        <v>0.24581005586592178</v>
      </c>
      <c r="U12" s="7">
        <f t="shared" si="1"/>
        <v>0.3181818181818182</v>
      </c>
      <c r="V12" s="7">
        <f t="shared" si="2"/>
        <v>0.994413407821229</v>
      </c>
    </row>
    <row r="13" spans="1:22" ht="19.5" customHeight="1">
      <c r="A13" s="19" t="s">
        <v>49</v>
      </c>
      <c r="B13" s="12">
        <v>77</v>
      </c>
      <c r="C13" s="12">
        <v>270</v>
      </c>
      <c r="D13" s="12">
        <v>23</v>
      </c>
      <c r="E13" s="12">
        <v>50</v>
      </c>
      <c r="F13" s="12">
        <v>11</v>
      </c>
      <c r="G13" s="12">
        <v>1</v>
      </c>
      <c r="H13" s="12">
        <v>4</v>
      </c>
      <c r="I13" s="12">
        <v>14</v>
      </c>
      <c r="J13" s="12">
        <v>13</v>
      </c>
      <c r="K13" s="12">
        <v>43</v>
      </c>
      <c r="L13" s="12">
        <v>3</v>
      </c>
      <c r="M13" s="12">
        <v>0</v>
      </c>
      <c r="N13" s="12">
        <v>9</v>
      </c>
      <c r="O13" s="12">
        <v>4</v>
      </c>
      <c r="P13" s="12">
        <v>4</v>
      </c>
      <c r="Q13" s="12">
        <v>9</v>
      </c>
      <c r="R13" s="12">
        <v>1</v>
      </c>
      <c r="S13" s="12"/>
      <c r="T13" s="7">
        <f t="shared" si="0"/>
        <v>0.18518518518518517</v>
      </c>
      <c r="U13" s="7">
        <f t="shared" si="1"/>
        <v>0.23076923076923078</v>
      </c>
      <c r="V13" s="7">
        <f t="shared" si="2"/>
        <v>0.37407407407407406</v>
      </c>
    </row>
    <row r="14" spans="1:22" ht="19.5" customHeight="1">
      <c r="A14" s="20" t="s">
        <v>61</v>
      </c>
      <c r="B14" s="12">
        <v>50</v>
      </c>
      <c r="C14" s="12">
        <v>153</v>
      </c>
      <c r="D14" s="12">
        <v>25</v>
      </c>
      <c r="E14" s="12">
        <v>36</v>
      </c>
      <c r="F14" s="12">
        <v>12</v>
      </c>
      <c r="G14" s="12">
        <v>0</v>
      </c>
      <c r="H14" s="12">
        <v>6</v>
      </c>
      <c r="I14" s="12">
        <v>13</v>
      </c>
      <c r="J14" s="12">
        <v>17</v>
      </c>
      <c r="K14" s="12">
        <v>37</v>
      </c>
      <c r="L14" s="12">
        <v>2</v>
      </c>
      <c r="M14" s="12">
        <v>0</v>
      </c>
      <c r="N14" s="12">
        <v>2</v>
      </c>
      <c r="O14" s="12">
        <v>0</v>
      </c>
      <c r="P14" s="12">
        <v>1</v>
      </c>
      <c r="Q14" s="12">
        <v>0</v>
      </c>
      <c r="R14" s="12">
        <v>0</v>
      </c>
      <c r="S14" s="12"/>
      <c r="T14" s="7">
        <f t="shared" si="0"/>
        <v>0.23529411764705882</v>
      </c>
      <c r="U14" s="7">
        <f t="shared" si="1"/>
        <v>0.31976744186046513</v>
      </c>
      <c r="V14" s="7">
        <f t="shared" si="2"/>
        <v>0.5686274509803921</v>
      </c>
    </row>
    <row r="15" spans="1:22" ht="19.5" customHeight="1">
      <c r="A15" s="21" t="s">
        <v>50</v>
      </c>
      <c r="B15" s="12">
        <v>41</v>
      </c>
      <c r="C15" s="12">
        <v>101</v>
      </c>
      <c r="D15" s="12">
        <v>17</v>
      </c>
      <c r="E15" s="12">
        <v>21</v>
      </c>
      <c r="F15" s="12">
        <v>8</v>
      </c>
      <c r="G15" s="12">
        <v>0</v>
      </c>
      <c r="H15" s="12">
        <v>5</v>
      </c>
      <c r="I15" s="12">
        <v>12</v>
      </c>
      <c r="J15" s="12">
        <v>11</v>
      </c>
      <c r="K15" s="12">
        <v>24</v>
      </c>
      <c r="L15" s="12">
        <v>3</v>
      </c>
      <c r="M15" s="12">
        <v>1</v>
      </c>
      <c r="N15" s="12">
        <v>3</v>
      </c>
      <c r="O15" s="12">
        <v>0</v>
      </c>
      <c r="P15" s="12">
        <v>0</v>
      </c>
      <c r="Q15" s="12">
        <v>1</v>
      </c>
      <c r="R15" s="12">
        <v>0</v>
      </c>
      <c r="S15" s="12"/>
      <c r="T15" s="7">
        <f t="shared" si="0"/>
        <v>0.2079207920792079</v>
      </c>
      <c r="U15" s="7">
        <f t="shared" si="1"/>
        <v>0.30434782608695654</v>
      </c>
      <c r="V15" s="7">
        <f t="shared" si="2"/>
        <v>0.6633663366336634</v>
      </c>
    </row>
    <row r="16" spans="1:22" ht="19.5" customHeight="1">
      <c r="A16" s="19" t="s">
        <v>62</v>
      </c>
      <c r="B16" s="12">
        <v>128</v>
      </c>
      <c r="C16" s="12">
        <v>362</v>
      </c>
      <c r="D16" s="12">
        <v>43</v>
      </c>
      <c r="E16" s="12">
        <v>64</v>
      </c>
      <c r="F16" s="12">
        <v>19</v>
      </c>
      <c r="G16" s="12">
        <v>0</v>
      </c>
      <c r="H16" s="12">
        <v>16</v>
      </c>
      <c r="I16" s="12">
        <v>34</v>
      </c>
      <c r="J16" s="12">
        <v>40</v>
      </c>
      <c r="K16" s="12">
        <v>102</v>
      </c>
      <c r="L16" s="12">
        <v>4</v>
      </c>
      <c r="M16" s="12">
        <v>0</v>
      </c>
      <c r="N16" s="12">
        <v>6</v>
      </c>
      <c r="O16" s="12">
        <v>2</v>
      </c>
      <c r="P16" s="12">
        <v>0</v>
      </c>
      <c r="Q16" s="12">
        <v>0</v>
      </c>
      <c r="R16" s="12">
        <v>2</v>
      </c>
      <c r="S16" s="12"/>
      <c r="T16" s="7">
        <f t="shared" si="0"/>
        <v>0.17679558011049723</v>
      </c>
      <c r="U16" s="7">
        <f t="shared" si="1"/>
        <v>0.2660098522167488</v>
      </c>
      <c r="V16" s="7">
        <f t="shared" si="2"/>
        <v>0.5469613259668509</v>
      </c>
    </row>
    <row r="17" spans="1:22" ht="19.5" customHeight="1">
      <c r="A17" s="19" t="s">
        <v>63</v>
      </c>
      <c r="B17" s="12">
        <v>1</v>
      </c>
      <c r="C17" s="12">
        <v>2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2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/>
      <c r="T17" s="7">
        <f t="shared" si="0"/>
        <v>0</v>
      </c>
      <c r="U17" s="7">
        <f t="shared" si="1"/>
        <v>0</v>
      </c>
      <c r="V17" s="7">
        <f t="shared" si="2"/>
        <v>0</v>
      </c>
    </row>
    <row r="18" spans="1:22" ht="19.5" customHeight="1">
      <c r="A18" s="19" t="s">
        <v>37</v>
      </c>
      <c r="B18" s="12">
        <v>104</v>
      </c>
      <c r="C18" s="12">
        <v>266</v>
      </c>
      <c r="D18" s="12">
        <v>25</v>
      </c>
      <c r="E18" s="12">
        <v>53</v>
      </c>
      <c r="F18" s="12">
        <v>5</v>
      </c>
      <c r="G18" s="12">
        <v>0</v>
      </c>
      <c r="H18" s="12">
        <v>9</v>
      </c>
      <c r="I18" s="12">
        <v>34</v>
      </c>
      <c r="J18" s="12">
        <v>19</v>
      </c>
      <c r="K18" s="12">
        <v>44</v>
      </c>
      <c r="L18" s="12">
        <v>4</v>
      </c>
      <c r="M18" s="12">
        <v>1</v>
      </c>
      <c r="N18" s="12">
        <v>15</v>
      </c>
      <c r="O18" s="12">
        <v>0</v>
      </c>
      <c r="P18" s="12">
        <v>0</v>
      </c>
      <c r="Q18" s="12">
        <v>3</v>
      </c>
      <c r="R18" s="12">
        <v>1</v>
      </c>
      <c r="S18" s="12"/>
      <c r="T18" s="7">
        <f t="shared" si="0"/>
        <v>0.19924812030075187</v>
      </c>
      <c r="U18" s="7">
        <f t="shared" si="1"/>
        <v>0.2629757785467128</v>
      </c>
      <c r="V18" s="7">
        <f t="shared" si="2"/>
        <v>0.650375939849624</v>
      </c>
    </row>
    <row r="19" spans="1:22" ht="19.5" customHeight="1">
      <c r="A19" s="19" t="s">
        <v>64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/>
      <c r="T19" s="7" t="e">
        <f t="shared" si="0"/>
        <v>#DIV/0!</v>
      </c>
      <c r="U19" s="7" t="e">
        <f t="shared" si="1"/>
        <v>#DIV/0!</v>
      </c>
      <c r="V19" s="7" t="e">
        <f t="shared" si="2"/>
        <v>#DIV/0!</v>
      </c>
    </row>
    <row r="20" spans="1:22" ht="19.5" customHeight="1">
      <c r="A20" s="21" t="s">
        <v>65</v>
      </c>
      <c r="B20" s="12">
        <v>161</v>
      </c>
      <c r="C20" s="12">
        <v>589</v>
      </c>
      <c r="D20" s="12">
        <v>87</v>
      </c>
      <c r="E20" s="12">
        <v>164</v>
      </c>
      <c r="F20" s="12">
        <v>29</v>
      </c>
      <c r="G20" s="12">
        <v>1</v>
      </c>
      <c r="H20" s="12">
        <v>25</v>
      </c>
      <c r="I20" s="12">
        <v>88</v>
      </c>
      <c r="J20" s="12">
        <v>48</v>
      </c>
      <c r="K20" s="12">
        <v>171</v>
      </c>
      <c r="L20" s="12">
        <v>14</v>
      </c>
      <c r="M20" s="12">
        <v>0</v>
      </c>
      <c r="N20" s="12">
        <v>11</v>
      </c>
      <c r="O20" s="12">
        <v>0</v>
      </c>
      <c r="P20" s="12">
        <v>0</v>
      </c>
      <c r="Q20" s="12">
        <v>7</v>
      </c>
      <c r="R20" s="12">
        <v>5</v>
      </c>
      <c r="S20" s="12"/>
      <c r="T20" s="7">
        <f t="shared" si="0"/>
        <v>0.27843803056027167</v>
      </c>
      <c r="U20" s="7">
        <f t="shared" si="1"/>
        <v>0.34715821812596004</v>
      </c>
      <c r="V20" s="7">
        <f t="shared" si="2"/>
        <v>0.8132427843803056</v>
      </c>
    </row>
    <row r="21" spans="1:22" ht="19.5" customHeight="1">
      <c r="A21" s="18" t="s">
        <v>43</v>
      </c>
      <c r="B21" s="12">
        <v>13</v>
      </c>
      <c r="C21" s="12">
        <v>17</v>
      </c>
      <c r="D21" s="12">
        <v>6</v>
      </c>
      <c r="E21" s="12">
        <v>5</v>
      </c>
      <c r="F21" s="12">
        <v>0</v>
      </c>
      <c r="G21" s="12">
        <v>0</v>
      </c>
      <c r="H21" s="12">
        <v>0</v>
      </c>
      <c r="I21" s="12">
        <v>1</v>
      </c>
      <c r="J21" s="12">
        <v>3</v>
      </c>
      <c r="K21" s="12">
        <v>5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/>
      <c r="T21" s="7">
        <f t="shared" si="0"/>
        <v>0.29411764705882354</v>
      </c>
      <c r="U21" s="7">
        <f t="shared" si="1"/>
        <v>0.4</v>
      </c>
      <c r="V21" s="7">
        <f t="shared" si="2"/>
        <v>0.47058823529411764</v>
      </c>
    </row>
    <row r="22" spans="1:22" ht="19.5" customHeight="1">
      <c r="A22" s="22" t="s">
        <v>51</v>
      </c>
      <c r="B22" s="12">
        <v>163</v>
      </c>
      <c r="C22" s="12">
        <v>639</v>
      </c>
      <c r="D22" s="12">
        <v>83</v>
      </c>
      <c r="E22" s="12">
        <v>133</v>
      </c>
      <c r="F22" s="12">
        <v>29</v>
      </c>
      <c r="G22" s="12">
        <v>2</v>
      </c>
      <c r="H22" s="12">
        <v>38</v>
      </c>
      <c r="I22" s="12">
        <v>82</v>
      </c>
      <c r="J22" s="12">
        <v>56</v>
      </c>
      <c r="K22" s="12">
        <v>155</v>
      </c>
      <c r="L22" s="12">
        <v>1</v>
      </c>
      <c r="M22" s="12">
        <v>0</v>
      </c>
      <c r="N22" s="12">
        <v>25</v>
      </c>
      <c r="O22" s="12">
        <v>5</v>
      </c>
      <c r="P22" s="12">
        <v>0</v>
      </c>
      <c r="Q22" s="12">
        <v>7</v>
      </c>
      <c r="R22" s="12">
        <v>3</v>
      </c>
      <c r="S22" s="12"/>
      <c r="T22" s="7">
        <f t="shared" si="0"/>
        <v>0.2081377151799687</v>
      </c>
      <c r="U22" s="7">
        <f t="shared" si="1"/>
        <v>0.27298850574712646</v>
      </c>
      <c r="V22" s="7">
        <f t="shared" si="2"/>
        <v>0.7151799687010955</v>
      </c>
    </row>
    <row r="23" spans="1:22" ht="19.5" customHeight="1">
      <c r="A23" s="19" t="s">
        <v>66</v>
      </c>
      <c r="B23" s="12">
        <v>4</v>
      </c>
      <c r="C23" s="12">
        <v>11</v>
      </c>
      <c r="D23" s="12">
        <v>2</v>
      </c>
      <c r="E23" s="12">
        <v>5</v>
      </c>
      <c r="F23" s="12">
        <v>0</v>
      </c>
      <c r="G23" s="12">
        <v>0</v>
      </c>
      <c r="H23" s="12">
        <v>1</v>
      </c>
      <c r="I23" s="12">
        <v>1</v>
      </c>
      <c r="J23" s="12">
        <v>1</v>
      </c>
      <c r="K23" s="12">
        <v>3</v>
      </c>
      <c r="L23" s="12">
        <v>1</v>
      </c>
      <c r="M23" s="12">
        <v>0</v>
      </c>
      <c r="N23" s="12">
        <v>0</v>
      </c>
      <c r="O23" s="12">
        <v>1</v>
      </c>
      <c r="P23" s="12">
        <v>0</v>
      </c>
      <c r="Q23" s="12">
        <v>0</v>
      </c>
      <c r="R23" s="12">
        <v>0</v>
      </c>
      <c r="S23" s="12"/>
      <c r="T23" s="7">
        <f t="shared" si="0"/>
        <v>0.45454545454545453</v>
      </c>
      <c r="U23" s="7">
        <f t="shared" si="1"/>
        <v>0.5384615384615384</v>
      </c>
      <c r="V23" s="7">
        <f t="shared" si="2"/>
        <v>0.9090909090909091</v>
      </c>
    </row>
    <row r="24" spans="1:22" ht="18">
      <c r="A24" s="19" t="s">
        <v>67</v>
      </c>
      <c r="B24" s="12">
        <v>54</v>
      </c>
      <c r="C24" s="12">
        <v>153</v>
      </c>
      <c r="D24" s="12">
        <v>15</v>
      </c>
      <c r="E24" s="12">
        <v>30</v>
      </c>
      <c r="F24" s="12">
        <v>4</v>
      </c>
      <c r="G24" s="12">
        <v>0</v>
      </c>
      <c r="H24" s="12">
        <v>6</v>
      </c>
      <c r="I24" s="12">
        <v>13</v>
      </c>
      <c r="J24" s="12">
        <v>13</v>
      </c>
      <c r="K24" s="12">
        <v>65</v>
      </c>
      <c r="L24" s="12">
        <v>5</v>
      </c>
      <c r="M24" s="12">
        <v>0</v>
      </c>
      <c r="N24" s="12">
        <v>4</v>
      </c>
      <c r="O24" s="12">
        <v>0</v>
      </c>
      <c r="P24" s="12">
        <v>0</v>
      </c>
      <c r="Q24" s="12">
        <v>1</v>
      </c>
      <c r="R24" s="12">
        <v>0</v>
      </c>
      <c r="S24" s="12"/>
      <c r="T24" s="7">
        <f t="shared" si="0"/>
        <v>0.19607843137254902</v>
      </c>
      <c r="U24" s="7">
        <f t="shared" si="1"/>
        <v>0.2807017543859649</v>
      </c>
      <c r="V24" s="7">
        <f t="shared" si="2"/>
        <v>0.5294117647058824</v>
      </c>
    </row>
    <row r="25" spans="1:22" ht="18">
      <c r="A25" s="19" t="s">
        <v>44</v>
      </c>
      <c r="B25" s="12">
        <v>123</v>
      </c>
      <c r="C25" s="12">
        <v>379</v>
      </c>
      <c r="D25" s="12">
        <v>40</v>
      </c>
      <c r="E25" s="12">
        <v>84</v>
      </c>
      <c r="F25" s="12">
        <v>22</v>
      </c>
      <c r="G25" s="12">
        <v>0</v>
      </c>
      <c r="H25" s="12">
        <v>6</v>
      </c>
      <c r="I25" s="12">
        <v>30</v>
      </c>
      <c r="J25" s="12">
        <v>19</v>
      </c>
      <c r="K25" s="12">
        <v>104</v>
      </c>
      <c r="L25" s="12">
        <v>7</v>
      </c>
      <c r="M25" s="12">
        <v>0</v>
      </c>
      <c r="N25" s="12">
        <v>11</v>
      </c>
      <c r="O25" s="12">
        <v>5</v>
      </c>
      <c r="P25" s="12">
        <v>3</v>
      </c>
      <c r="Q25" s="12">
        <v>11</v>
      </c>
      <c r="R25" s="12">
        <v>2</v>
      </c>
      <c r="S25" s="12"/>
      <c r="T25" s="7">
        <f t="shared" si="0"/>
        <v>0.22163588390501318</v>
      </c>
      <c r="U25" s="7">
        <f t="shared" si="1"/>
        <v>0.2716049382716049</v>
      </c>
      <c r="V25" s="7">
        <f t="shared" si="2"/>
        <v>0.49076517150395776</v>
      </c>
    </row>
    <row r="26" spans="1:22" s="3" customFormat="1" ht="18">
      <c r="A26" s="19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7" t="e">
        <f t="shared" si="0"/>
        <v>#DIV/0!</v>
      </c>
      <c r="U26" s="7" t="e">
        <f t="shared" si="1"/>
        <v>#DIV/0!</v>
      </c>
      <c r="V26" s="7" t="e">
        <f t="shared" si="2"/>
        <v>#DIV/0!</v>
      </c>
    </row>
    <row r="27" spans="1:22" s="3" customFormat="1" ht="18">
      <c r="A27" s="19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7" t="e">
        <f t="shared" si="0"/>
        <v>#DIV/0!</v>
      </c>
      <c r="U27" s="7" t="e">
        <f t="shared" si="1"/>
        <v>#DIV/0!</v>
      </c>
      <c r="V27" s="7" t="e">
        <f t="shared" si="2"/>
        <v>#DIV/0!</v>
      </c>
    </row>
    <row r="28" spans="1:22" s="12" customFormat="1" ht="21" customHeight="1">
      <c r="A28" s="25"/>
      <c r="T28" s="7" t="e">
        <f t="shared" si="0"/>
        <v>#DIV/0!</v>
      </c>
      <c r="U28" s="7" t="e">
        <f t="shared" si="1"/>
        <v>#DIV/0!</v>
      </c>
      <c r="V28" s="7" t="e">
        <f t="shared" si="2"/>
        <v>#DIV/0!</v>
      </c>
    </row>
    <row r="29" spans="1:22" ht="18" customHeight="1">
      <c r="A29" s="6" t="s">
        <v>21</v>
      </c>
      <c r="B29" s="12">
        <v>163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8</v>
      </c>
      <c r="R29" s="12">
        <v>0</v>
      </c>
      <c r="S29" s="12"/>
      <c r="T29" s="7" t="e">
        <f t="shared" si="0"/>
        <v>#DIV/0!</v>
      </c>
      <c r="U29" s="7" t="e">
        <f t="shared" si="1"/>
        <v>#DIV/0!</v>
      </c>
      <c r="V29" s="7" t="e">
        <f t="shared" si="2"/>
        <v>#DIV/0!</v>
      </c>
    </row>
    <row r="30" spans="1:22" ht="18" customHeight="1">
      <c r="A30" s="6" t="s">
        <v>22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U30" s="7"/>
      <c r="V30" s="24"/>
    </row>
    <row r="31" spans="1:22" ht="18" customHeight="1">
      <c r="A31" s="8" t="s">
        <v>23</v>
      </c>
      <c r="B31" s="26">
        <f>C55</f>
        <v>163</v>
      </c>
      <c r="C31" s="3">
        <f aca="true" t="shared" si="3" ref="C31:R31">+SUM(C4:C29)</f>
        <v>5435</v>
      </c>
      <c r="D31" s="3">
        <f t="shared" si="3"/>
        <v>695</v>
      </c>
      <c r="E31" s="3">
        <f t="shared" si="3"/>
        <v>1261</v>
      </c>
      <c r="F31" s="3">
        <f t="shared" si="3"/>
        <v>255</v>
      </c>
      <c r="G31" s="3">
        <f t="shared" si="3"/>
        <v>17</v>
      </c>
      <c r="H31" s="3">
        <f t="shared" si="3"/>
        <v>238</v>
      </c>
      <c r="I31" s="3">
        <f t="shared" si="3"/>
        <v>661</v>
      </c>
      <c r="J31" s="3">
        <f t="shared" si="3"/>
        <v>457</v>
      </c>
      <c r="K31" s="3">
        <f t="shared" si="3"/>
        <v>1363</v>
      </c>
      <c r="L31" s="3">
        <f t="shared" si="3"/>
        <v>77</v>
      </c>
      <c r="M31" s="3">
        <f t="shared" si="3"/>
        <v>8</v>
      </c>
      <c r="N31" s="3">
        <f t="shared" si="3"/>
        <v>128</v>
      </c>
      <c r="O31" s="3">
        <f t="shared" si="3"/>
        <v>51</v>
      </c>
      <c r="P31" s="3">
        <f t="shared" si="3"/>
        <v>20</v>
      </c>
      <c r="Q31" s="3">
        <f t="shared" si="3"/>
        <v>69</v>
      </c>
      <c r="R31" s="3">
        <f t="shared" si="3"/>
        <v>31</v>
      </c>
      <c r="S31" s="3"/>
      <c r="T31" s="7">
        <f>+E31/C31</f>
        <v>0.23201471941122356</v>
      </c>
      <c r="U31" s="7">
        <f>(J31+E31+L31)/(J31+C31+L31)</f>
        <v>0.3007203886748199</v>
      </c>
      <c r="V31" s="7">
        <f>((E31-G31-H31-I31)+(G31*2)+(H31*3)+(I31*4))/C31</f>
        <v>0.6875804967801288</v>
      </c>
    </row>
    <row r="32" spans="1:22" ht="18" customHeight="1">
      <c r="A32" s="8" t="s">
        <v>22</v>
      </c>
      <c r="B32" s="3" t="s">
        <v>22</v>
      </c>
      <c r="C32" s="3" t="s">
        <v>22</v>
      </c>
      <c r="D32" s="3" t="s">
        <v>22</v>
      </c>
      <c r="E32" s="3" t="s">
        <v>22</v>
      </c>
      <c r="F32" s="3" t="s">
        <v>22</v>
      </c>
      <c r="G32" s="3" t="s">
        <v>22</v>
      </c>
      <c r="H32" s="3" t="s">
        <v>22</v>
      </c>
      <c r="I32" s="3" t="s">
        <v>22</v>
      </c>
      <c r="J32" s="3" t="s">
        <v>22</v>
      </c>
      <c r="K32" s="3" t="s">
        <v>22</v>
      </c>
      <c r="L32" s="3" t="s">
        <v>22</v>
      </c>
      <c r="M32" s="3" t="s">
        <v>22</v>
      </c>
      <c r="N32" s="3" t="s">
        <v>22</v>
      </c>
      <c r="O32" s="3" t="s">
        <v>22</v>
      </c>
      <c r="P32" s="3" t="s">
        <v>22</v>
      </c>
      <c r="Q32" s="3" t="s">
        <v>22</v>
      </c>
      <c r="R32" s="3" t="s">
        <v>22</v>
      </c>
      <c r="S32" s="3" t="s">
        <v>22</v>
      </c>
      <c r="T32" s="7" t="s">
        <v>22</v>
      </c>
      <c r="U32" s="7" t="s">
        <v>22</v>
      </c>
      <c r="V32" s="7" t="s">
        <v>22</v>
      </c>
    </row>
    <row r="33" spans="1:22" ht="18" customHeight="1">
      <c r="A33" s="9" t="s">
        <v>21</v>
      </c>
      <c r="B33" s="10" t="s">
        <v>24</v>
      </c>
      <c r="C33" s="10" t="s">
        <v>25</v>
      </c>
      <c r="D33" s="10" t="s">
        <v>26</v>
      </c>
      <c r="E33" s="10" t="s">
        <v>3</v>
      </c>
      <c r="F33" s="10" t="s">
        <v>27</v>
      </c>
      <c r="G33" s="10" t="s">
        <v>4</v>
      </c>
      <c r="H33" s="10" t="s">
        <v>9</v>
      </c>
      <c r="I33" s="10" t="s">
        <v>10</v>
      </c>
      <c r="J33" s="10" t="s">
        <v>28</v>
      </c>
      <c r="K33" s="10" t="s">
        <v>29</v>
      </c>
      <c r="L33" s="10" t="s">
        <v>30</v>
      </c>
      <c r="M33" s="10" t="s">
        <v>31</v>
      </c>
      <c r="N33" s="10" t="s">
        <v>32</v>
      </c>
      <c r="O33" s="10" t="s">
        <v>33</v>
      </c>
      <c r="P33" s="10" t="s">
        <v>8</v>
      </c>
      <c r="Q33" s="10" t="s">
        <v>17</v>
      </c>
      <c r="R33" s="10" t="s">
        <v>2</v>
      </c>
      <c r="S33" s="11"/>
      <c r="T33" s="10" t="s">
        <v>34</v>
      </c>
      <c r="U33" s="10" t="s">
        <v>18</v>
      </c>
      <c r="V33" s="10" t="s">
        <v>35</v>
      </c>
    </row>
    <row r="34" spans="1:22" ht="18" customHeight="1">
      <c r="A34" s="21" t="s">
        <v>68</v>
      </c>
      <c r="B34" s="12">
        <v>54</v>
      </c>
      <c r="C34" s="12">
        <v>0</v>
      </c>
      <c r="D34" s="27">
        <v>60.33</v>
      </c>
      <c r="E34" s="12">
        <v>22</v>
      </c>
      <c r="F34" s="12">
        <v>21</v>
      </c>
      <c r="G34" s="12">
        <v>45</v>
      </c>
      <c r="H34" s="12">
        <v>16</v>
      </c>
      <c r="I34" s="12">
        <v>70</v>
      </c>
      <c r="J34" s="12">
        <v>7</v>
      </c>
      <c r="K34" s="12">
        <v>0</v>
      </c>
      <c r="L34" s="12">
        <v>1</v>
      </c>
      <c r="M34" s="12">
        <v>0</v>
      </c>
      <c r="N34" s="12">
        <v>0</v>
      </c>
      <c r="O34" s="12">
        <v>0</v>
      </c>
      <c r="P34" s="12">
        <v>7</v>
      </c>
      <c r="Q34" s="12">
        <v>0</v>
      </c>
      <c r="R34" s="12">
        <v>243</v>
      </c>
      <c r="S34" s="12"/>
      <c r="T34" s="13">
        <f aca="true" t="shared" si="4" ref="T34:T52">F34*9/D34</f>
        <v>3.1327697662854304</v>
      </c>
      <c r="U34" s="14">
        <f aca="true" t="shared" si="5" ref="U34:U52">+G34/R34</f>
        <v>0.18518518518518517</v>
      </c>
      <c r="V34" s="14">
        <f aca="true" t="shared" si="6" ref="V34:V52">(G34+H34)/D34</f>
        <v>1.0111055859439748</v>
      </c>
    </row>
    <row r="35" spans="1:22" ht="18" customHeight="1">
      <c r="A35" s="18" t="s">
        <v>52</v>
      </c>
      <c r="B35" s="12">
        <v>17</v>
      </c>
      <c r="C35" s="12">
        <v>17</v>
      </c>
      <c r="D35" s="27">
        <v>116.33</v>
      </c>
      <c r="E35" s="12">
        <v>45</v>
      </c>
      <c r="F35" s="12">
        <v>45</v>
      </c>
      <c r="G35" s="12">
        <v>98</v>
      </c>
      <c r="H35" s="12">
        <v>39</v>
      </c>
      <c r="I35" s="12">
        <v>85</v>
      </c>
      <c r="J35" s="12">
        <v>9</v>
      </c>
      <c r="K35" s="12">
        <v>4</v>
      </c>
      <c r="L35" s="12">
        <v>0</v>
      </c>
      <c r="M35" s="12">
        <v>1</v>
      </c>
      <c r="N35" s="12">
        <v>0</v>
      </c>
      <c r="O35" s="12">
        <v>0</v>
      </c>
      <c r="P35" s="12">
        <v>23</v>
      </c>
      <c r="Q35" s="12">
        <v>0</v>
      </c>
      <c r="R35" s="12">
        <v>481</v>
      </c>
      <c r="T35" s="13">
        <f t="shared" si="4"/>
        <v>3.4814751139001117</v>
      </c>
      <c r="U35" s="14">
        <f t="shared" si="5"/>
        <v>0.20374220374220375</v>
      </c>
      <c r="V35" s="14">
        <f t="shared" si="6"/>
        <v>1.1776841743316429</v>
      </c>
    </row>
    <row r="36" spans="1:22" ht="18" customHeight="1">
      <c r="A36" s="19" t="s">
        <v>40</v>
      </c>
      <c r="B36" s="12">
        <v>28</v>
      </c>
      <c r="C36" s="12">
        <v>28</v>
      </c>
      <c r="D36" s="27">
        <v>172.33</v>
      </c>
      <c r="E36" s="12">
        <v>57</v>
      </c>
      <c r="F36" s="12">
        <v>54</v>
      </c>
      <c r="G36" s="12">
        <v>113</v>
      </c>
      <c r="H36" s="12">
        <v>48</v>
      </c>
      <c r="I36" s="12">
        <v>149</v>
      </c>
      <c r="J36" s="12">
        <v>12</v>
      </c>
      <c r="K36" s="12">
        <v>8</v>
      </c>
      <c r="L36" s="12">
        <v>0</v>
      </c>
      <c r="M36" s="12">
        <v>1</v>
      </c>
      <c r="N36" s="12">
        <v>1</v>
      </c>
      <c r="O36" s="12">
        <v>0</v>
      </c>
      <c r="P36" s="12">
        <v>28</v>
      </c>
      <c r="Q36" s="12">
        <v>0</v>
      </c>
      <c r="R36" s="12">
        <v>665</v>
      </c>
      <c r="S36"/>
      <c r="T36" s="13">
        <f t="shared" si="4"/>
        <v>2.8201706029130156</v>
      </c>
      <c r="U36" s="14">
        <f t="shared" si="5"/>
        <v>0.1699248120300752</v>
      </c>
      <c r="V36" s="14">
        <f t="shared" si="6"/>
        <v>0.934254047467069</v>
      </c>
    </row>
    <row r="37" spans="1:22" ht="18" customHeight="1">
      <c r="A37" s="19" t="s">
        <v>69</v>
      </c>
      <c r="B37" s="12">
        <v>32</v>
      </c>
      <c r="C37" s="12">
        <v>32</v>
      </c>
      <c r="D37" s="27">
        <v>194.33</v>
      </c>
      <c r="E37" s="12">
        <v>89</v>
      </c>
      <c r="F37" s="12">
        <v>81</v>
      </c>
      <c r="G37" s="12">
        <v>195</v>
      </c>
      <c r="H37" s="12">
        <v>45</v>
      </c>
      <c r="I37" s="12">
        <v>127</v>
      </c>
      <c r="J37" s="12">
        <v>13</v>
      </c>
      <c r="K37" s="12">
        <v>10</v>
      </c>
      <c r="L37" s="12">
        <v>0</v>
      </c>
      <c r="M37" s="12">
        <v>0</v>
      </c>
      <c r="N37" s="12">
        <v>0</v>
      </c>
      <c r="O37" s="12">
        <v>0</v>
      </c>
      <c r="P37" s="12">
        <v>28</v>
      </c>
      <c r="Q37" s="12">
        <v>0</v>
      </c>
      <c r="R37" s="12">
        <v>805</v>
      </c>
      <c r="S37" s="12"/>
      <c r="T37" s="13">
        <f t="shared" si="4"/>
        <v>3.751350795039366</v>
      </c>
      <c r="U37" s="14">
        <f t="shared" si="5"/>
        <v>0.2422360248447205</v>
      </c>
      <c r="V37" s="14">
        <f t="shared" si="6"/>
        <v>1.2350126074203673</v>
      </c>
    </row>
    <row r="38" spans="1:22" ht="18" customHeight="1">
      <c r="A38" s="19" t="s">
        <v>41</v>
      </c>
      <c r="B38" s="12">
        <v>27</v>
      </c>
      <c r="C38" s="12">
        <v>27</v>
      </c>
      <c r="D38" s="27">
        <v>156.33</v>
      </c>
      <c r="E38" s="12">
        <v>74</v>
      </c>
      <c r="F38" s="12">
        <v>67</v>
      </c>
      <c r="G38" s="12">
        <v>138</v>
      </c>
      <c r="H38" s="12">
        <v>49</v>
      </c>
      <c r="I38" s="12">
        <v>133</v>
      </c>
      <c r="J38" s="12">
        <v>6</v>
      </c>
      <c r="K38" s="12">
        <v>10</v>
      </c>
      <c r="L38" s="12">
        <v>0</v>
      </c>
      <c r="M38" s="12">
        <v>0</v>
      </c>
      <c r="N38" s="12">
        <v>0</v>
      </c>
      <c r="O38" s="12">
        <v>0</v>
      </c>
      <c r="P38" s="12">
        <v>27</v>
      </c>
      <c r="Q38" s="12">
        <v>0</v>
      </c>
      <c r="R38" s="12">
        <v>648</v>
      </c>
      <c r="S38"/>
      <c r="T38" s="13">
        <f t="shared" si="4"/>
        <v>3.8572251007484164</v>
      </c>
      <c r="U38" s="14">
        <f t="shared" si="5"/>
        <v>0.21296296296296297</v>
      </c>
      <c r="V38" s="14">
        <f t="shared" si="6"/>
        <v>1.1961875519733896</v>
      </c>
    </row>
    <row r="39" spans="1:22" ht="18" customHeight="1">
      <c r="A39" s="19" t="s">
        <v>70</v>
      </c>
      <c r="B39" s="12">
        <v>23</v>
      </c>
      <c r="C39" s="12">
        <v>0</v>
      </c>
      <c r="D39" s="27">
        <v>21</v>
      </c>
      <c r="E39" s="12">
        <v>8</v>
      </c>
      <c r="F39" s="12">
        <v>8</v>
      </c>
      <c r="G39" s="12">
        <v>18</v>
      </c>
      <c r="H39" s="12">
        <v>11</v>
      </c>
      <c r="I39" s="12">
        <v>9</v>
      </c>
      <c r="J39" s="12">
        <v>0</v>
      </c>
      <c r="K39" s="12">
        <v>1</v>
      </c>
      <c r="L39" s="12">
        <v>1</v>
      </c>
      <c r="M39" s="12">
        <v>0</v>
      </c>
      <c r="N39" s="12">
        <v>0</v>
      </c>
      <c r="O39" s="12">
        <v>0</v>
      </c>
      <c r="P39" s="12">
        <v>5</v>
      </c>
      <c r="Q39" s="12">
        <v>0</v>
      </c>
      <c r="R39" s="12">
        <v>91</v>
      </c>
      <c r="S39" s="12"/>
      <c r="T39" s="13">
        <f t="shared" si="4"/>
        <v>3.4285714285714284</v>
      </c>
      <c r="U39" s="14">
        <f t="shared" si="5"/>
        <v>0.1978021978021978</v>
      </c>
      <c r="V39" s="14">
        <f t="shared" si="6"/>
        <v>1.380952380952381</v>
      </c>
    </row>
    <row r="40" spans="1:22" ht="18" customHeight="1">
      <c r="A40" s="19" t="s">
        <v>71</v>
      </c>
      <c r="B40" s="12">
        <v>52</v>
      </c>
      <c r="C40" s="12">
        <v>0</v>
      </c>
      <c r="D40" s="27">
        <v>52.66</v>
      </c>
      <c r="E40" s="12">
        <v>11</v>
      </c>
      <c r="F40" s="12">
        <v>10</v>
      </c>
      <c r="G40" s="12">
        <v>41</v>
      </c>
      <c r="H40" s="12">
        <v>21</v>
      </c>
      <c r="I40" s="12">
        <v>55</v>
      </c>
      <c r="J40" s="12">
        <v>3</v>
      </c>
      <c r="K40" s="12">
        <v>2</v>
      </c>
      <c r="L40" s="12">
        <v>3</v>
      </c>
      <c r="M40" s="12">
        <v>0</v>
      </c>
      <c r="N40" s="12">
        <v>0</v>
      </c>
      <c r="O40" s="12">
        <v>0</v>
      </c>
      <c r="P40" s="12">
        <v>5</v>
      </c>
      <c r="Q40" s="12">
        <v>0</v>
      </c>
      <c r="R40" s="12">
        <v>214</v>
      </c>
      <c r="S40"/>
      <c r="T40" s="13">
        <f t="shared" si="4"/>
        <v>1.709077098366882</v>
      </c>
      <c r="U40" s="14">
        <f t="shared" si="5"/>
        <v>0.19158878504672897</v>
      </c>
      <c r="V40" s="14">
        <f t="shared" si="6"/>
        <v>1.1773642233194075</v>
      </c>
    </row>
    <row r="41" spans="1:22" ht="18" customHeight="1">
      <c r="A41" s="19" t="s">
        <v>53</v>
      </c>
      <c r="B41" s="12">
        <v>67</v>
      </c>
      <c r="C41" s="12">
        <v>0</v>
      </c>
      <c r="D41" s="27">
        <v>90</v>
      </c>
      <c r="E41" s="12">
        <v>35</v>
      </c>
      <c r="F41" s="12">
        <v>30</v>
      </c>
      <c r="G41" s="12">
        <v>51</v>
      </c>
      <c r="H41" s="12">
        <v>23</v>
      </c>
      <c r="I41" s="12">
        <v>113</v>
      </c>
      <c r="J41" s="12">
        <v>5</v>
      </c>
      <c r="K41" s="12">
        <v>3</v>
      </c>
      <c r="L41" s="12">
        <v>1</v>
      </c>
      <c r="M41" s="12">
        <v>0</v>
      </c>
      <c r="N41" s="12">
        <v>0</v>
      </c>
      <c r="O41" s="12">
        <v>0</v>
      </c>
      <c r="P41" s="12">
        <v>22</v>
      </c>
      <c r="Q41" s="12">
        <v>0</v>
      </c>
      <c r="R41" s="12">
        <v>346</v>
      </c>
      <c r="S41"/>
      <c r="T41" s="13">
        <f t="shared" si="4"/>
        <v>3</v>
      </c>
      <c r="U41" s="14">
        <f t="shared" si="5"/>
        <v>0.14739884393063585</v>
      </c>
      <c r="V41" s="14">
        <f t="shared" si="6"/>
        <v>0.8222222222222222</v>
      </c>
    </row>
    <row r="42" spans="1:22" ht="18" customHeight="1">
      <c r="A42" s="19" t="s">
        <v>54</v>
      </c>
      <c r="B42" s="12">
        <v>61</v>
      </c>
      <c r="C42" s="12">
        <v>0</v>
      </c>
      <c r="D42" s="27">
        <v>60.33</v>
      </c>
      <c r="E42" s="12">
        <v>31</v>
      </c>
      <c r="F42" s="12">
        <v>28</v>
      </c>
      <c r="G42" s="12">
        <v>42</v>
      </c>
      <c r="H42" s="12">
        <v>35</v>
      </c>
      <c r="I42" s="12">
        <v>83</v>
      </c>
      <c r="J42" s="12">
        <v>4</v>
      </c>
      <c r="K42" s="12">
        <v>7</v>
      </c>
      <c r="L42" s="12">
        <v>44</v>
      </c>
      <c r="M42" s="12">
        <v>0</v>
      </c>
      <c r="N42" s="12">
        <v>0</v>
      </c>
      <c r="O42" s="12">
        <v>0</v>
      </c>
      <c r="P42" s="12">
        <v>9</v>
      </c>
      <c r="Q42" s="12">
        <v>0</v>
      </c>
      <c r="R42" s="12">
        <v>252</v>
      </c>
      <c r="S42"/>
      <c r="T42" s="13">
        <f t="shared" si="4"/>
        <v>4.17702635504724</v>
      </c>
      <c r="U42" s="14">
        <f t="shared" si="5"/>
        <v>0.16666666666666666</v>
      </c>
      <c r="V42" s="14">
        <f t="shared" si="6"/>
        <v>1.2763136084866566</v>
      </c>
    </row>
    <row r="43" spans="1:22" ht="18" customHeight="1">
      <c r="A43" s="19" t="s">
        <v>38</v>
      </c>
      <c r="B43" s="12">
        <v>5</v>
      </c>
      <c r="C43" s="12">
        <v>5</v>
      </c>
      <c r="D43" s="27">
        <v>30.66</v>
      </c>
      <c r="E43" s="12">
        <v>24</v>
      </c>
      <c r="F43" s="12">
        <v>24</v>
      </c>
      <c r="G43" s="12">
        <v>41</v>
      </c>
      <c r="H43" s="12">
        <v>11</v>
      </c>
      <c r="I43" s="12">
        <v>22</v>
      </c>
      <c r="J43" s="12">
        <v>0</v>
      </c>
      <c r="K43" s="12">
        <v>3</v>
      </c>
      <c r="L43" s="12">
        <v>0</v>
      </c>
      <c r="M43" s="12">
        <v>1</v>
      </c>
      <c r="N43" s="12">
        <v>0</v>
      </c>
      <c r="O43" s="12">
        <v>0</v>
      </c>
      <c r="P43" s="12">
        <v>6</v>
      </c>
      <c r="Q43" s="12">
        <v>0</v>
      </c>
      <c r="R43" s="12">
        <v>138</v>
      </c>
      <c r="S43"/>
      <c r="T43" s="13">
        <f t="shared" si="4"/>
        <v>7.045009784735812</v>
      </c>
      <c r="U43" s="14">
        <f t="shared" si="5"/>
        <v>0.2971014492753623</v>
      </c>
      <c r="V43" s="14">
        <f t="shared" si="6"/>
        <v>1.6960208741030658</v>
      </c>
    </row>
    <row r="44" spans="1:22" ht="18" customHeight="1">
      <c r="A44" s="19" t="s">
        <v>45</v>
      </c>
      <c r="B44" s="12">
        <v>24</v>
      </c>
      <c r="C44" s="12">
        <v>0</v>
      </c>
      <c r="D44" s="27">
        <v>29.33</v>
      </c>
      <c r="E44" s="12">
        <v>17</v>
      </c>
      <c r="F44" s="12">
        <v>16</v>
      </c>
      <c r="G44" s="12">
        <v>23</v>
      </c>
      <c r="H44" s="12">
        <v>15</v>
      </c>
      <c r="I44" s="12">
        <v>28</v>
      </c>
      <c r="J44" s="12">
        <v>0</v>
      </c>
      <c r="K44" s="12">
        <v>1</v>
      </c>
      <c r="L44" s="12">
        <v>0</v>
      </c>
      <c r="M44" s="12">
        <v>0</v>
      </c>
      <c r="N44" s="12">
        <v>0</v>
      </c>
      <c r="O44" s="12">
        <v>0</v>
      </c>
      <c r="P44" s="12">
        <v>3</v>
      </c>
      <c r="Q44" s="12">
        <v>0</v>
      </c>
      <c r="R44" s="12">
        <v>130</v>
      </c>
      <c r="S44"/>
      <c r="T44" s="13">
        <f t="shared" si="4"/>
        <v>4.909648823729969</v>
      </c>
      <c r="U44" s="14">
        <f t="shared" si="5"/>
        <v>0.17692307692307693</v>
      </c>
      <c r="V44" s="14">
        <f t="shared" si="6"/>
        <v>1.295601772928742</v>
      </c>
    </row>
    <row r="45" spans="1:22" ht="18" customHeight="1">
      <c r="A45" s="19" t="s">
        <v>72</v>
      </c>
      <c r="B45" s="12">
        <v>33</v>
      </c>
      <c r="C45" s="12">
        <v>0</v>
      </c>
      <c r="D45" s="27">
        <v>34.66</v>
      </c>
      <c r="E45" s="12">
        <v>23</v>
      </c>
      <c r="F45" s="12">
        <v>22</v>
      </c>
      <c r="G45" s="12">
        <v>33</v>
      </c>
      <c r="H45" s="12">
        <v>10</v>
      </c>
      <c r="I45" s="12">
        <v>29</v>
      </c>
      <c r="J45" s="12">
        <v>0</v>
      </c>
      <c r="K45" s="12">
        <v>2</v>
      </c>
      <c r="L45" s="12">
        <v>0</v>
      </c>
      <c r="M45" s="12">
        <v>0</v>
      </c>
      <c r="N45" s="12">
        <v>0</v>
      </c>
      <c r="O45" s="12">
        <v>0</v>
      </c>
      <c r="P45" s="12">
        <v>8</v>
      </c>
      <c r="Q45" s="12">
        <v>0</v>
      </c>
      <c r="R45" s="12">
        <v>142</v>
      </c>
      <c r="S45" s="12"/>
      <c r="T45" s="13">
        <f t="shared" si="4"/>
        <v>5.71263704558569</v>
      </c>
      <c r="U45" s="14">
        <f t="shared" si="5"/>
        <v>0.2323943661971831</v>
      </c>
      <c r="V45" s="14">
        <f t="shared" si="6"/>
        <v>1.2406231967686094</v>
      </c>
    </row>
    <row r="46" spans="1:22" s="3" customFormat="1" ht="20.25">
      <c r="A46" s="19" t="s">
        <v>55</v>
      </c>
      <c r="B46" s="12">
        <v>10</v>
      </c>
      <c r="C46" s="12">
        <v>10</v>
      </c>
      <c r="D46" s="27">
        <v>45</v>
      </c>
      <c r="E46" s="12">
        <v>22</v>
      </c>
      <c r="F46" s="12">
        <v>21</v>
      </c>
      <c r="G46" s="12">
        <v>35</v>
      </c>
      <c r="H46" s="12">
        <v>32</v>
      </c>
      <c r="I46" s="12">
        <v>42</v>
      </c>
      <c r="J46" s="12">
        <v>4</v>
      </c>
      <c r="K46" s="12">
        <v>2</v>
      </c>
      <c r="L46" s="12">
        <v>0</v>
      </c>
      <c r="M46" s="12">
        <v>0</v>
      </c>
      <c r="N46" s="12">
        <v>0</v>
      </c>
      <c r="O46" s="12">
        <v>0</v>
      </c>
      <c r="P46" s="12">
        <v>8</v>
      </c>
      <c r="Q46" s="12">
        <v>0</v>
      </c>
      <c r="R46" s="12">
        <v>201</v>
      </c>
      <c r="S46" s="1"/>
      <c r="T46" s="13">
        <f t="shared" si="4"/>
        <v>4.2</v>
      </c>
      <c r="U46" s="14">
        <f t="shared" si="5"/>
        <v>0.17412935323383086</v>
      </c>
      <c r="V46" s="14">
        <f t="shared" si="6"/>
        <v>1.488888888888889</v>
      </c>
    </row>
    <row r="47" spans="1:22" ht="20.25">
      <c r="A47" s="20" t="s">
        <v>73</v>
      </c>
      <c r="B47" s="12">
        <v>13</v>
      </c>
      <c r="C47" s="12">
        <v>0</v>
      </c>
      <c r="D47" s="27">
        <v>15.66</v>
      </c>
      <c r="E47" s="12">
        <v>10</v>
      </c>
      <c r="F47" s="12">
        <v>9</v>
      </c>
      <c r="G47" s="12">
        <v>9</v>
      </c>
      <c r="H47" s="12">
        <v>5</v>
      </c>
      <c r="I47" s="12">
        <v>17</v>
      </c>
      <c r="J47" s="12">
        <v>1</v>
      </c>
      <c r="K47" s="12">
        <v>0</v>
      </c>
      <c r="L47" s="12">
        <v>1</v>
      </c>
      <c r="M47" s="12">
        <v>0</v>
      </c>
      <c r="N47" s="12">
        <v>0</v>
      </c>
      <c r="O47" s="12">
        <v>0</v>
      </c>
      <c r="P47" s="12">
        <v>6</v>
      </c>
      <c r="Q47" s="12">
        <v>0</v>
      </c>
      <c r="R47" s="12">
        <v>61</v>
      </c>
      <c r="S47" s="12"/>
      <c r="T47" s="13">
        <f t="shared" si="4"/>
        <v>5.172413793103448</v>
      </c>
      <c r="U47" s="14">
        <f t="shared" si="5"/>
        <v>0.14754098360655737</v>
      </c>
      <c r="V47" s="14">
        <f t="shared" si="6"/>
        <v>0.8939974457215837</v>
      </c>
    </row>
    <row r="48" spans="1:22" ht="20.25">
      <c r="A48" s="19" t="s">
        <v>56</v>
      </c>
      <c r="B48" s="12">
        <v>16</v>
      </c>
      <c r="C48" s="12">
        <v>16</v>
      </c>
      <c r="D48" s="27">
        <v>90.66</v>
      </c>
      <c r="E48" s="12">
        <v>49</v>
      </c>
      <c r="F48" s="12">
        <v>42</v>
      </c>
      <c r="G48" s="12">
        <v>81</v>
      </c>
      <c r="H48" s="12">
        <v>42</v>
      </c>
      <c r="I48" s="12">
        <v>128</v>
      </c>
      <c r="J48" s="12">
        <v>6</v>
      </c>
      <c r="K48" s="12">
        <v>6</v>
      </c>
      <c r="L48" s="12">
        <v>0</v>
      </c>
      <c r="M48" s="12">
        <v>0</v>
      </c>
      <c r="N48" s="12">
        <v>0</v>
      </c>
      <c r="O48" s="12">
        <v>0</v>
      </c>
      <c r="P48" s="12">
        <v>15</v>
      </c>
      <c r="Q48" s="12">
        <v>0</v>
      </c>
      <c r="R48" s="12">
        <v>391</v>
      </c>
      <c r="S48"/>
      <c r="T48" s="13">
        <f t="shared" si="4"/>
        <v>4.169424222369292</v>
      </c>
      <c r="U48" s="14">
        <f t="shared" si="5"/>
        <v>0.2071611253196931</v>
      </c>
      <c r="V48" s="14">
        <f t="shared" si="6"/>
        <v>1.356717405691595</v>
      </c>
    </row>
    <row r="49" spans="1:22" ht="20.25">
      <c r="A49" s="19" t="s">
        <v>74</v>
      </c>
      <c r="B49" s="12">
        <v>28</v>
      </c>
      <c r="C49" s="12">
        <v>28</v>
      </c>
      <c r="D49" s="27">
        <v>192</v>
      </c>
      <c r="E49" s="12">
        <v>73</v>
      </c>
      <c r="F49" s="12">
        <v>70</v>
      </c>
      <c r="G49" s="12">
        <v>146</v>
      </c>
      <c r="H49" s="12">
        <v>52</v>
      </c>
      <c r="I49" s="12">
        <v>209</v>
      </c>
      <c r="J49" s="12">
        <v>13</v>
      </c>
      <c r="K49" s="12">
        <v>8</v>
      </c>
      <c r="L49" s="12">
        <v>1</v>
      </c>
      <c r="M49" s="12">
        <v>2</v>
      </c>
      <c r="N49" s="12">
        <v>1</v>
      </c>
      <c r="O49" s="12">
        <v>0</v>
      </c>
      <c r="P49" s="12">
        <v>38</v>
      </c>
      <c r="Q49" s="12">
        <v>0</v>
      </c>
      <c r="R49" s="12">
        <v>766</v>
      </c>
      <c r="S49" s="3" t="s">
        <v>22</v>
      </c>
      <c r="T49" s="13">
        <f t="shared" si="4"/>
        <v>3.28125</v>
      </c>
      <c r="U49" s="14">
        <f t="shared" si="5"/>
        <v>0.1906005221932115</v>
      </c>
      <c r="V49" s="14">
        <f t="shared" si="6"/>
        <v>1.03125</v>
      </c>
    </row>
    <row r="50" spans="1:22" ht="20.25">
      <c r="A50" s="18" t="s">
        <v>75</v>
      </c>
      <c r="B50" s="12">
        <v>59</v>
      </c>
      <c r="C50" s="12">
        <v>0</v>
      </c>
      <c r="D50" s="27">
        <v>75</v>
      </c>
      <c r="E50" s="12">
        <v>21</v>
      </c>
      <c r="F50" s="12">
        <v>16</v>
      </c>
      <c r="G50" s="12">
        <v>37</v>
      </c>
      <c r="H50" s="12">
        <v>22</v>
      </c>
      <c r="I50" s="12">
        <v>116</v>
      </c>
      <c r="J50" s="12">
        <v>8</v>
      </c>
      <c r="K50" s="12">
        <v>3</v>
      </c>
      <c r="L50" s="12">
        <v>3</v>
      </c>
      <c r="M50" s="12">
        <v>0</v>
      </c>
      <c r="N50" s="12">
        <v>0</v>
      </c>
      <c r="O50" s="12">
        <v>0</v>
      </c>
      <c r="P50" s="12">
        <v>11</v>
      </c>
      <c r="Q50" s="12">
        <v>0</v>
      </c>
      <c r="R50" s="12">
        <v>282</v>
      </c>
      <c r="S50" s="12"/>
      <c r="T50" s="13">
        <f t="shared" si="4"/>
        <v>1.92</v>
      </c>
      <c r="U50" s="14">
        <f t="shared" si="5"/>
        <v>0.13120567375886524</v>
      </c>
      <c r="V50" s="14">
        <f t="shared" si="6"/>
        <v>0.7866666666666666</v>
      </c>
    </row>
    <row r="51" spans="1:22" ht="20.25">
      <c r="A51" s="19" t="s">
        <v>76</v>
      </c>
      <c r="B51" s="12">
        <v>16</v>
      </c>
      <c r="C51" s="12">
        <v>0</v>
      </c>
      <c r="D51" s="27">
        <v>14.66</v>
      </c>
      <c r="E51" s="12">
        <v>14</v>
      </c>
      <c r="F51" s="12">
        <v>12</v>
      </c>
      <c r="G51" s="12">
        <v>24</v>
      </c>
      <c r="H51" s="12">
        <v>7</v>
      </c>
      <c r="I51" s="12">
        <v>20</v>
      </c>
      <c r="J51" s="12">
        <v>1</v>
      </c>
      <c r="K51" s="12">
        <v>1</v>
      </c>
      <c r="L51" s="12">
        <v>0</v>
      </c>
      <c r="M51" s="12">
        <v>0</v>
      </c>
      <c r="N51" s="12">
        <v>0</v>
      </c>
      <c r="O51" s="12">
        <v>0</v>
      </c>
      <c r="P51" s="12">
        <v>6</v>
      </c>
      <c r="Q51" s="12">
        <v>0</v>
      </c>
      <c r="R51" s="12">
        <v>72</v>
      </c>
      <c r="S51" s="12"/>
      <c r="T51" s="13">
        <f t="shared" si="4"/>
        <v>7.3669849931787175</v>
      </c>
      <c r="U51" s="14">
        <f t="shared" si="5"/>
        <v>0.3333333333333333</v>
      </c>
      <c r="V51" s="14">
        <f t="shared" si="6"/>
        <v>2.1145975443383356</v>
      </c>
    </row>
    <row r="52" spans="1:22" ht="20.25">
      <c r="A52" s="19"/>
      <c r="B52" s="12">
        <v>0</v>
      </c>
      <c r="C52" s="12">
        <v>0</v>
      </c>
      <c r="D52" s="27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/>
      <c r="T52" s="13" t="e">
        <f t="shared" si="4"/>
        <v>#DIV/0!</v>
      </c>
      <c r="U52" s="14" t="e">
        <f t="shared" si="5"/>
        <v>#DIV/0!</v>
      </c>
      <c r="V52" s="14" t="e">
        <f t="shared" si="6"/>
        <v>#DIV/0!</v>
      </c>
    </row>
    <row r="53" ht="20.25">
      <c r="D53" s="28"/>
    </row>
    <row r="54" ht="20.25">
      <c r="D54" s="28"/>
    </row>
    <row r="55" spans="1:22" ht="20.25">
      <c r="A55" s="8" t="s">
        <v>23</v>
      </c>
      <c r="B55" s="3">
        <f>C55</f>
        <v>163</v>
      </c>
      <c r="C55" s="15">
        <f>SUM(C34:C52)</f>
        <v>163</v>
      </c>
      <c r="D55" s="15">
        <f>SUM(D34:D52)</f>
        <v>1451.2700000000002</v>
      </c>
      <c r="E55" s="15">
        <f>SUM(E34:E52)</f>
        <v>625</v>
      </c>
      <c r="F55" s="15">
        <f>SUM(F34:F52)</f>
        <v>576</v>
      </c>
      <c r="G55" s="15">
        <f>SUM(G36:G52)</f>
        <v>1027</v>
      </c>
      <c r="H55" s="15">
        <f aca="true" t="shared" si="7" ref="H55:R55">SUM(H34:H52)</f>
        <v>483</v>
      </c>
      <c r="I55" s="15">
        <f t="shared" si="7"/>
        <v>1435</v>
      </c>
      <c r="J55" s="15">
        <f t="shared" si="7"/>
        <v>92</v>
      </c>
      <c r="K55" s="15">
        <f t="shared" si="7"/>
        <v>71</v>
      </c>
      <c r="L55" s="15">
        <f t="shared" si="7"/>
        <v>55</v>
      </c>
      <c r="M55" s="15">
        <f t="shared" si="7"/>
        <v>5</v>
      </c>
      <c r="N55" s="15">
        <f t="shared" si="7"/>
        <v>2</v>
      </c>
      <c r="O55" s="15">
        <f t="shared" si="7"/>
        <v>0</v>
      </c>
      <c r="P55" s="15">
        <f t="shared" si="7"/>
        <v>255</v>
      </c>
      <c r="Q55" s="15">
        <f t="shared" si="7"/>
        <v>0</v>
      </c>
      <c r="R55" s="15">
        <f t="shared" si="7"/>
        <v>5928</v>
      </c>
      <c r="S55" s="3" t="s">
        <v>22</v>
      </c>
      <c r="T55" s="16">
        <f>F55*9/D55</f>
        <v>3.572043796123395</v>
      </c>
      <c r="U55" s="17">
        <f>+G55/R55</f>
        <v>0.17324561403508773</v>
      </c>
      <c r="V55" s="14">
        <f>(G55+H55)/D55</f>
        <v>1.0404680038862513</v>
      </c>
    </row>
  </sheetData>
  <sheetProtection/>
  <mergeCells count="1">
    <mergeCell ref="B1:R1"/>
  </mergeCells>
  <printOptions gridLines="1"/>
  <pageMargins left="0.7" right="0.7" top="0.75" bottom="0.75" header="0.3" footer="0.3"/>
  <pageSetup fitToHeight="1" fitToWidth="1" horizontalDpi="600" verticalDpi="600" orientation="portrait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JNC</dc:creator>
  <cp:keywords/>
  <dc:description/>
  <cp:lastModifiedBy>Kevin</cp:lastModifiedBy>
  <cp:lastPrinted>2016-08-16T17:58:55Z</cp:lastPrinted>
  <dcterms:created xsi:type="dcterms:W3CDTF">2013-08-23T20:10:19Z</dcterms:created>
  <dcterms:modified xsi:type="dcterms:W3CDTF">2022-10-08T21:15:10Z</dcterms:modified>
  <cp:category/>
  <cp:version/>
  <cp:contentType/>
  <cp:contentStatus/>
</cp:coreProperties>
</file>