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<sst xmlns="http://schemas.openxmlformats.org/spreadsheetml/2006/main" count="88" uniqueCount="77">
  <si>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</si>
  <si>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</si>
  <si>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</si>
  <si>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</si>
  <si>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</si>
  <si>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</si>
  <si>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</si>
  <si>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</si>
  <si>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</si>
  <si>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</si>
  <si>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</si>
  <si>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</si>
  <si>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</si>
  <si>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</si>
  <si>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</si>
  <si>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</si>
  <si>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</si>
  <si>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</si>
  <si>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</si>
  <si>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</si>
  <si>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</si>
  <si>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</si>
  <si>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</si>
  <si>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</si>
  <si>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</si>
  <si>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</si>
  <si>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</si>
  <si>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</si>
  <si>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</si>
  <si>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</si>
  <si>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</si>
  <si>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</si>
  <si>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</si>
  <si>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</si>
  <si>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</si>
  <si>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</si>
  <si>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Brantley, Michael</t>
  </si>
  <si>
    <t>Realmuto, J.T.</t>
  </si>
  <si>
    <t>Cole, Gerrit</t>
  </si>
  <si>
    <t>Grandal, Yasmani</t>
  </si>
  <si>
    <t>Pollock, A.J.</t>
  </si>
  <si>
    <t>deGrom, Jacob</t>
  </si>
  <si>
    <t>Diaz, Edwin</t>
  </si>
  <si>
    <t>Lemahieu, D.J.</t>
  </si>
  <si>
    <t>Duvall, Adam</t>
  </si>
  <si>
    <t>Seager, Kyle</t>
  </si>
  <si>
    <t>Swanson, Dansby</t>
  </si>
  <si>
    <t>Gonsolin, Tony</t>
  </si>
  <si>
    <t>Madrigal, Nick</t>
  </si>
  <si>
    <t>Phillips, Brett</t>
  </si>
  <si>
    <t>Slater, Austin</t>
  </si>
  <si>
    <t>Cisnero, Jose</t>
  </si>
  <si>
    <t>Floro, Dylan</t>
  </si>
  <si>
    <t>Matzek, Tyler</t>
  </si>
  <si>
    <t>Ramirez, Erasmo</t>
  </si>
  <si>
    <t>Skubal, Tarik</t>
  </si>
  <si>
    <t>2022 Toronto Creepos</t>
  </si>
  <si>
    <t>Alfaro, Jorge</t>
  </si>
  <si>
    <t>Choi, Ji-Man</t>
  </si>
  <si>
    <t>Davis, J.D.</t>
  </si>
  <si>
    <t>Escobar, Eduardo</t>
  </si>
  <si>
    <t>Hernandez, Yadiel</t>
  </si>
  <si>
    <t>Kim, Ha-Seong</t>
  </si>
  <si>
    <t>Nootbar, Lars</t>
  </si>
  <si>
    <t>Ortega, Rafael</t>
  </si>
  <si>
    <t>Schwindel, Frank</t>
  </si>
  <si>
    <t>Thomas, Lane</t>
  </si>
  <si>
    <t>Zimmerman, Ryan</t>
  </si>
  <si>
    <t>Bednar, David</t>
  </si>
  <si>
    <t>Brogdon, Connor</t>
  </si>
  <si>
    <t>Hernandez, Carlos</t>
  </si>
  <si>
    <t>Knebel, Corey</t>
  </si>
  <si>
    <t>Miley, Wade</t>
  </si>
  <si>
    <t>Neris, Hector</t>
  </si>
  <si>
    <t>Suarez, Ranger</t>
  </si>
  <si>
    <t>Wheeler, Zack</t>
  </si>
  <si>
    <t>Walker, Taijuan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</si>
</sst>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42" fillId="0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12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1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2.57421875" style="1" customWidth="1"/>
    <col min="2" max="2" width="6.8515625" style="1" customWidth="1"/>
    <col min="3" max="3" width="7.140625" style="1" customWidth="1"/>
    <col min="4" max="4" width="8.57421875" style="1" customWidth="1"/>
    <col min="5" max="6" width="7.140625" style="1" customWidth="1"/>
    <col min="7" max="7" width="7.8515625" style="1" customWidth="1"/>
    <col min="8" max="8" width="7.140625" style="1" customWidth="1"/>
    <col min="9" max="9" width="7.8515625" style="1" customWidth="1"/>
    <col min="10" max="11" width="7.140625" style="1" customWidth="1"/>
    <col min="12" max="12" width="6.00390625" style="1" customWidth="1"/>
    <col min="13" max="15" width="6.140625" style="1" customWidth="1"/>
    <col min="16" max="17" width="7.140625" style="1" customWidth="1"/>
    <col min="18" max="18" width="8.57421875" style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26" width="9.140625" style="1" customWidth="1"/>
    <col min="27" max="27" width="9.57421875" style="1" bestFit="1" customWidth="1"/>
    <col min="28" max="16384" width="9.140625" style="1" customWidth="1"/>
  </cols>
  <sheetData>
    <row r="1" spans="2:20" ht="37.5" customHeight="1">
      <c r="B1" s="32" t="s">
        <v>56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S3" s="3"/>
      <c r="T3" s="3" t="s">
        <v>18</v>
      </c>
      <c r="U3" s="3" t="s">
        <v>19</v>
      </c>
      <c r="V3" s="3" t="s">
        <v>20</v>
      </c>
    </row>
    <row r="4" spans="1:22" ht="19.5" customHeight="1">
      <c r="A4" s="19" t="s">
        <v>57</v>
      </c>
      <c r="B4" s="12">
        <v>43</v>
      </c>
      <c r="C4" s="12">
        <v>109</v>
      </c>
      <c r="D4" s="12">
        <v>9</v>
      </c>
      <c r="E4" s="12">
        <v>21</v>
      </c>
      <c r="F4" s="12">
        <v>6</v>
      </c>
      <c r="G4" s="12">
        <v>0</v>
      </c>
      <c r="H4" s="12">
        <v>3</v>
      </c>
      <c r="I4" s="12">
        <v>14</v>
      </c>
      <c r="J4" s="12">
        <v>4</v>
      </c>
      <c r="K4" s="12">
        <v>43</v>
      </c>
      <c r="L4" s="12">
        <v>4</v>
      </c>
      <c r="M4" s="12">
        <v>1</v>
      </c>
      <c r="N4" s="12">
        <v>2</v>
      </c>
      <c r="O4" s="12">
        <v>0</v>
      </c>
      <c r="P4" s="12">
        <v>1</v>
      </c>
      <c r="Q4" s="12">
        <v>0</v>
      </c>
      <c r="R4" s="12">
        <v>1</v>
      </c>
      <c r="S4" s="12"/>
      <c r="T4" s="7">
        <f aca="true" t="shared" si="0" ref="T4:T29">+E4/C4</f>
        <v>0.1926605504587156</v>
      </c>
      <c r="U4" s="7">
        <f aca="true" t="shared" si="1" ref="U4:U29">(J4+E4+L4)/(J4+C4+L4)</f>
        <v>0.24786324786324787</v>
      </c>
      <c r="V4" s="7">
        <f aca="true" t="shared" si="2" ref="V4:V29">((E4-G4-H4-I4)+(G4*2)+(H4*3)+(I4*4))/C4</f>
        <v>0.6330275229357798</v>
      </c>
    </row>
    <row r="5" spans="1:22" ht="19.5" customHeight="1">
      <c r="A5" s="19" t="s">
        <v>36</v>
      </c>
      <c r="B5" s="12">
        <v>141</v>
      </c>
      <c r="C5" s="12">
        <v>510</v>
      </c>
      <c r="D5" s="12">
        <v>50</v>
      </c>
      <c r="E5" s="12">
        <v>160</v>
      </c>
      <c r="F5" s="12">
        <v>31</v>
      </c>
      <c r="G5" s="12">
        <v>2</v>
      </c>
      <c r="H5" s="12">
        <v>11</v>
      </c>
      <c r="I5" s="12">
        <v>59</v>
      </c>
      <c r="J5" s="12">
        <v>30</v>
      </c>
      <c r="K5" s="12">
        <v>88</v>
      </c>
      <c r="L5" s="12">
        <v>4</v>
      </c>
      <c r="M5" s="12">
        <v>0</v>
      </c>
      <c r="N5" s="12">
        <v>20</v>
      </c>
      <c r="O5" s="12">
        <v>2</v>
      </c>
      <c r="P5" s="12">
        <v>0</v>
      </c>
      <c r="Q5" s="12">
        <v>1</v>
      </c>
      <c r="R5" s="12">
        <v>2</v>
      </c>
      <c r="S5" s="12"/>
      <c r="T5" s="7">
        <f t="shared" si="0"/>
        <v>0.3137254901960784</v>
      </c>
      <c r="U5" s="7">
        <f t="shared" si="1"/>
        <v>0.35661764705882354</v>
      </c>
      <c r="V5" s="7">
        <f t="shared" si="2"/>
        <v>0.707843137254902</v>
      </c>
    </row>
    <row r="6" spans="1:22" ht="19.5" customHeight="1">
      <c r="A6" s="19" t="s">
        <v>58</v>
      </c>
      <c r="B6" s="12">
        <v>100</v>
      </c>
      <c r="C6" s="12">
        <v>266</v>
      </c>
      <c r="D6" s="12">
        <v>37</v>
      </c>
      <c r="E6" s="12">
        <v>56</v>
      </c>
      <c r="F6" s="12">
        <v>8</v>
      </c>
      <c r="G6" s="12">
        <v>0</v>
      </c>
      <c r="H6" s="12">
        <v>16</v>
      </c>
      <c r="I6" s="12">
        <v>36</v>
      </c>
      <c r="J6" s="12">
        <v>52</v>
      </c>
      <c r="K6" s="12">
        <v>98</v>
      </c>
      <c r="L6" s="12">
        <v>5</v>
      </c>
      <c r="M6" s="12">
        <v>0</v>
      </c>
      <c r="N6" s="12">
        <v>6</v>
      </c>
      <c r="O6" s="12">
        <v>0</v>
      </c>
      <c r="P6" s="12">
        <v>0</v>
      </c>
      <c r="Q6" s="12">
        <v>0</v>
      </c>
      <c r="R6" s="12">
        <v>2</v>
      </c>
      <c r="S6" s="12"/>
      <c r="T6" s="7">
        <f t="shared" si="0"/>
        <v>0.21052631578947367</v>
      </c>
      <c r="U6" s="7">
        <f t="shared" si="1"/>
        <v>0.3498452012383901</v>
      </c>
      <c r="V6" s="7">
        <f t="shared" si="2"/>
        <v>0.7368421052631579</v>
      </c>
    </row>
    <row r="7" spans="1:22" ht="19.5" customHeight="1">
      <c r="A7" s="19" t="s">
        <v>59</v>
      </c>
      <c r="B7" s="12">
        <v>50</v>
      </c>
      <c r="C7" s="12">
        <v>173</v>
      </c>
      <c r="D7" s="12">
        <v>21</v>
      </c>
      <c r="E7" s="12">
        <v>45</v>
      </c>
      <c r="F7" s="12">
        <v>12</v>
      </c>
      <c r="G7" s="12">
        <v>0</v>
      </c>
      <c r="H7" s="12">
        <v>4</v>
      </c>
      <c r="I7" s="12">
        <v>13</v>
      </c>
      <c r="J7" s="12">
        <v>22</v>
      </c>
      <c r="K7" s="12">
        <v>75</v>
      </c>
      <c r="L7" s="12">
        <v>7</v>
      </c>
      <c r="M7" s="12">
        <v>0</v>
      </c>
      <c r="N7" s="12">
        <v>8</v>
      </c>
      <c r="O7" s="12">
        <v>1</v>
      </c>
      <c r="P7" s="12">
        <v>0</v>
      </c>
      <c r="Q7" s="12">
        <v>0</v>
      </c>
      <c r="R7" s="12">
        <v>0</v>
      </c>
      <c r="S7" s="12"/>
      <c r="T7" s="7">
        <f t="shared" si="0"/>
        <v>0.26011560693641617</v>
      </c>
      <c r="U7" s="7">
        <f t="shared" si="1"/>
        <v>0.36633663366336633</v>
      </c>
      <c r="V7" s="7">
        <f t="shared" si="2"/>
        <v>0.5317919075144508</v>
      </c>
    </row>
    <row r="8" spans="1:22" ht="19.5" customHeight="1">
      <c r="A8" s="19" t="s">
        <v>44</v>
      </c>
      <c r="B8" s="12">
        <v>89</v>
      </c>
      <c r="C8" s="12">
        <v>235</v>
      </c>
      <c r="D8" s="12">
        <v>28</v>
      </c>
      <c r="E8" s="12">
        <v>40</v>
      </c>
      <c r="F8" s="12">
        <v>6</v>
      </c>
      <c r="G8" s="12">
        <v>2</v>
      </c>
      <c r="H8" s="12">
        <v>16</v>
      </c>
      <c r="I8" s="12">
        <v>37</v>
      </c>
      <c r="J8" s="12">
        <v>14</v>
      </c>
      <c r="K8" s="12">
        <v>84</v>
      </c>
      <c r="L8" s="12">
        <v>5</v>
      </c>
      <c r="M8" s="12">
        <v>0</v>
      </c>
      <c r="N8" s="12">
        <v>10</v>
      </c>
      <c r="O8" s="12">
        <v>1</v>
      </c>
      <c r="P8" s="12">
        <v>0</v>
      </c>
      <c r="Q8" s="12">
        <v>1</v>
      </c>
      <c r="R8" s="12">
        <v>0</v>
      </c>
      <c r="S8" s="12"/>
      <c r="T8" s="7">
        <f t="shared" si="0"/>
        <v>0.1702127659574468</v>
      </c>
      <c r="U8" s="7">
        <f t="shared" si="1"/>
        <v>0.23228346456692914</v>
      </c>
      <c r="V8" s="7">
        <f t="shared" si="2"/>
        <v>0.7872340425531915</v>
      </c>
    </row>
    <row r="9" spans="1:22" ht="19.5" customHeight="1">
      <c r="A9" s="19" t="s">
        <v>60</v>
      </c>
      <c r="B9" s="12">
        <v>139</v>
      </c>
      <c r="C9" s="12">
        <v>526</v>
      </c>
      <c r="D9" s="12">
        <v>64</v>
      </c>
      <c r="E9" s="12">
        <v>122</v>
      </c>
      <c r="F9" s="12">
        <v>26</v>
      </c>
      <c r="G9" s="12">
        <v>6</v>
      </c>
      <c r="H9" s="12">
        <v>24</v>
      </c>
      <c r="I9" s="12">
        <v>79</v>
      </c>
      <c r="J9" s="12">
        <v>30</v>
      </c>
      <c r="K9" s="12">
        <v>151</v>
      </c>
      <c r="L9" s="12">
        <v>0</v>
      </c>
      <c r="M9" s="12">
        <v>0</v>
      </c>
      <c r="N9" s="12">
        <v>6</v>
      </c>
      <c r="O9" s="12">
        <v>2</v>
      </c>
      <c r="P9" s="12">
        <v>0</v>
      </c>
      <c r="Q9" s="12">
        <v>6</v>
      </c>
      <c r="R9" s="12">
        <v>4</v>
      </c>
      <c r="S9" s="12"/>
      <c r="T9" s="7">
        <f t="shared" si="0"/>
        <v>0.23193916349809887</v>
      </c>
      <c r="U9" s="7">
        <f t="shared" si="1"/>
        <v>0.2733812949640288</v>
      </c>
      <c r="V9" s="7">
        <f t="shared" si="2"/>
        <v>0.785171102661597</v>
      </c>
    </row>
    <row r="10" spans="1:22" ht="19.5" customHeight="1">
      <c r="A10" s="23" t="s">
        <v>39</v>
      </c>
      <c r="B10" s="12">
        <v>90</v>
      </c>
      <c r="C10" s="12">
        <v>293</v>
      </c>
      <c r="D10" s="12">
        <v>49</v>
      </c>
      <c r="E10" s="12">
        <v>65</v>
      </c>
      <c r="F10" s="12">
        <v>12</v>
      </c>
      <c r="G10" s="12">
        <v>0</v>
      </c>
      <c r="H10" s="12">
        <v>19</v>
      </c>
      <c r="I10" s="12">
        <v>40</v>
      </c>
      <c r="J10" s="12">
        <v>79</v>
      </c>
      <c r="K10" s="12">
        <v>102</v>
      </c>
      <c r="L10" s="12">
        <v>5</v>
      </c>
      <c r="M10" s="12">
        <v>10</v>
      </c>
      <c r="N10" s="12">
        <v>7</v>
      </c>
      <c r="O10" s="12">
        <v>0</v>
      </c>
      <c r="P10" s="12">
        <v>0</v>
      </c>
      <c r="Q10" s="12">
        <v>0</v>
      </c>
      <c r="R10" s="12">
        <v>1</v>
      </c>
      <c r="S10" s="12"/>
      <c r="T10" s="7">
        <f t="shared" si="0"/>
        <v>0.22184300341296928</v>
      </c>
      <c r="U10" s="7">
        <f t="shared" si="1"/>
        <v>0.3952254641909814</v>
      </c>
      <c r="V10" s="7">
        <f t="shared" si="2"/>
        <v>0.7610921501706485</v>
      </c>
    </row>
    <row r="11" spans="1:22" ht="19.5" customHeight="1">
      <c r="A11" s="22" t="s">
        <v>61</v>
      </c>
      <c r="B11" s="12">
        <v>38</v>
      </c>
      <c r="C11" s="12">
        <v>126</v>
      </c>
      <c r="D11" s="12">
        <v>11</v>
      </c>
      <c r="E11" s="12">
        <v>26</v>
      </c>
      <c r="F11" s="12">
        <v>6</v>
      </c>
      <c r="G11" s="12">
        <v>0</v>
      </c>
      <c r="H11" s="12">
        <v>2</v>
      </c>
      <c r="I11" s="12">
        <v>11</v>
      </c>
      <c r="J11" s="12">
        <v>10</v>
      </c>
      <c r="K11" s="12">
        <v>19</v>
      </c>
      <c r="L11" s="12">
        <v>0</v>
      </c>
      <c r="M11" s="12">
        <v>0</v>
      </c>
      <c r="N11" s="12">
        <v>3</v>
      </c>
      <c r="O11" s="12">
        <v>1</v>
      </c>
      <c r="P11" s="12">
        <v>0</v>
      </c>
      <c r="Q11" s="12">
        <v>0</v>
      </c>
      <c r="R11" s="12">
        <v>0</v>
      </c>
      <c r="S11" s="12"/>
      <c r="T11" s="7">
        <f t="shared" si="0"/>
        <v>0.20634920634920634</v>
      </c>
      <c r="U11" s="7">
        <f t="shared" si="1"/>
        <v>0.2647058823529412</v>
      </c>
      <c r="V11" s="7">
        <f t="shared" si="2"/>
        <v>0.5</v>
      </c>
    </row>
    <row r="12" spans="1:22" ht="19.5" customHeight="1">
      <c r="A12" s="19" t="s">
        <v>62</v>
      </c>
      <c r="B12" s="12">
        <v>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/>
      <c r="T12" s="7" t="e">
        <f t="shared" si="0"/>
        <v>#DIV/0!</v>
      </c>
      <c r="U12" s="7">
        <f t="shared" si="1"/>
        <v>1</v>
      </c>
      <c r="V12" s="7" t="e">
        <f t="shared" si="2"/>
        <v>#DIV/0!</v>
      </c>
    </row>
    <row r="13" spans="1:22" ht="19.5" customHeight="1">
      <c r="A13" s="19" t="s">
        <v>43</v>
      </c>
      <c r="B13" s="12">
        <v>128</v>
      </c>
      <c r="C13" s="12">
        <v>374</v>
      </c>
      <c r="D13" s="12">
        <v>40</v>
      </c>
      <c r="E13" s="12">
        <v>79</v>
      </c>
      <c r="F13" s="12">
        <v>9</v>
      </c>
      <c r="G13" s="12">
        <v>0</v>
      </c>
      <c r="H13" s="12">
        <v>5</v>
      </c>
      <c r="I13" s="12">
        <v>35</v>
      </c>
      <c r="J13" s="12">
        <v>46</v>
      </c>
      <c r="K13" s="12">
        <v>73</v>
      </c>
      <c r="L13" s="12">
        <v>3</v>
      </c>
      <c r="M13" s="12">
        <v>1</v>
      </c>
      <c r="N13" s="12">
        <v>7</v>
      </c>
      <c r="O13" s="12">
        <v>1</v>
      </c>
      <c r="P13" s="12">
        <v>0</v>
      </c>
      <c r="Q13" s="12">
        <v>3</v>
      </c>
      <c r="R13" s="12">
        <v>2</v>
      </c>
      <c r="S13" s="12"/>
      <c r="T13" s="7">
        <f t="shared" si="0"/>
        <v>0.21122994652406418</v>
      </c>
      <c r="U13" s="7">
        <f t="shared" si="1"/>
        <v>0.30260047281323876</v>
      </c>
      <c r="V13" s="7">
        <f t="shared" si="2"/>
        <v>0.5187165775401069</v>
      </c>
    </row>
    <row r="14" spans="1:22" ht="19.5" customHeight="1">
      <c r="A14" s="23" t="s">
        <v>48</v>
      </c>
      <c r="B14" s="12">
        <v>60</v>
      </c>
      <c r="C14" s="12">
        <v>200</v>
      </c>
      <c r="D14" s="12">
        <v>29</v>
      </c>
      <c r="E14" s="12">
        <v>62</v>
      </c>
      <c r="F14" s="12">
        <v>13</v>
      </c>
      <c r="G14" s="12">
        <v>2</v>
      </c>
      <c r="H14" s="12">
        <v>5</v>
      </c>
      <c r="I14" s="12">
        <v>33</v>
      </c>
      <c r="J14" s="12">
        <v>14</v>
      </c>
      <c r="K14" s="12">
        <v>31</v>
      </c>
      <c r="L14" s="12">
        <v>3</v>
      </c>
      <c r="M14" s="12">
        <v>0</v>
      </c>
      <c r="N14" s="12">
        <v>3</v>
      </c>
      <c r="O14" s="12">
        <v>1</v>
      </c>
      <c r="P14" s="12">
        <v>2</v>
      </c>
      <c r="Q14" s="12">
        <v>1</v>
      </c>
      <c r="R14" s="12">
        <v>0</v>
      </c>
      <c r="S14" s="12"/>
      <c r="T14" s="7">
        <f t="shared" si="0"/>
        <v>0.31</v>
      </c>
      <c r="U14" s="7">
        <f t="shared" si="1"/>
        <v>0.3640552995391705</v>
      </c>
      <c r="V14" s="7">
        <f t="shared" si="2"/>
        <v>0.865</v>
      </c>
    </row>
    <row r="15" spans="1:22" ht="19.5" customHeight="1">
      <c r="A15" s="19" t="s">
        <v>63</v>
      </c>
      <c r="B15" s="12">
        <v>2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/>
      <c r="T15" s="7">
        <f t="shared" si="0"/>
        <v>0</v>
      </c>
      <c r="U15" s="7">
        <f t="shared" si="1"/>
        <v>0</v>
      </c>
      <c r="V15" s="7">
        <f t="shared" si="2"/>
        <v>0</v>
      </c>
    </row>
    <row r="16" spans="1:22" ht="19.5" customHeight="1">
      <c r="A16" s="19" t="s">
        <v>64</v>
      </c>
      <c r="B16" s="12">
        <v>81</v>
      </c>
      <c r="C16" s="12">
        <v>282</v>
      </c>
      <c r="D16" s="12">
        <v>47</v>
      </c>
      <c r="E16" s="12">
        <v>80</v>
      </c>
      <c r="F16" s="12">
        <v>15</v>
      </c>
      <c r="G16" s="12">
        <v>2</v>
      </c>
      <c r="H16" s="12">
        <v>10</v>
      </c>
      <c r="I16" s="12">
        <v>36</v>
      </c>
      <c r="J16" s="12">
        <v>29</v>
      </c>
      <c r="K16" s="12">
        <v>65</v>
      </c>
      <c r="L16" s="12">
        <v>4</v>
      </c>
      <c r="M16" s="12">
        <v>4</v>
      </c>
      <c r="N16" s="12">
        <v>7</v>
      </c>
      <c r="O16" s="12">
        <v>6</v>
      </c>
      <c r="P16" s="12">
        <v>1</v>
      </c>
      <c r="Q16" s="12">
        <v>0</v>
      </c>
      <c r="R16" s="12">
        <v>5</v>
      </c>
      <c r="S16" s="12"/>
      <c r="T16" s="7">
        <f t="shared" si="0"/>
        <v>0.28368794326241137</v>
      </c>
      <c r="U16" s="7">
        <f t="shared" si="1"/>
        <v>0.35873015873015873</v>
      </c>
      <c r="V16" s="7">
        <f t="shared" si="2"/>
        <v>0.7446808510638298</v>
      </c>
    </row>
    <row r="17" spans="1:22" ht="19.5" customHeight="1">
      <c r="A17" s="19" t="s">
        <v>49</v>
      </c>
      <c r="B17" s="12">
        <v>79</v>
      </c>
      <c r="C17" s="12">
        <v>189</v>
      </c>
      <c r="D17" s="12">
        <v>32</v>
      </c>
      <c r="E17" s="12">
        <v>38</v>
      </c>
      <c r="F17" s="12">
        <v>3</v>
      </c>
      <c r="G17" s="12">
        <v>5</v>
      </c>
      <c r="H17" s="12">
        <v>13</v>
      </c>
      <c r="I17" s="12">
        <v>24</v>
      </c>
      <c r="J17" s="12">
        <v>23</v>
      </c>
      <c r="K17" s="12">
        <v>91</v>
      </c>
      <c r="L17" s="12">
        <v>3</v>
      </c>
      <c r="M17" s="12">
        <v>0</v>
      </c>
      <c r="N17" s="12">
        <v>3</v>
      </c>
      <c r="O17" s="12">
        <v>3</v>
      </c>
      <c r="P17" s="12">
        <v>1</v>
      </c>
      <c r="Q17" s="12">
        <v>3</v>
      </c>
      <c r="R17" s="12">
        <v>2</v>
      </c>
      <c r="S17" s="12"/>
      <c r="T17" s="7">
        <f t="shared" si="0"/>
        <v>0.20105820105820105</v>
      </c>
      <c r="U17" s="7">
        <f t="shared" si="1"/>
        <v>0.29767441860465116</v>
      </c>
      <c r="V17" s="7">
        <f t="shared" si="2"/>
        <v>0.746031746031746</v>
      </c>
    </row>
    <row r="18" spans="1:22" ht="19.5" customHeight="1">
      <c r="A18" s="20" t="s">
        <v>40</v>
      </c>
      <c r="B18" s="12">
        <v>112</v>
      </c>
      <c r="C18" s="12">
        <v>381</v>
      </c>
      <c r="D18" s="12">
        <v>56</v>
      </c>
      <c r="E18" s="12">
        <v>97</v>
      </c>
      <c r="F18" s="12">
        <v>28</v>
      </c>
      <c r="G18" s="12">
        <v>0</v>
      </c>
      <c r="H18" s="12">
        <v>18</v>
      </c>
      <c r="I18" s="12">
        <v>53</v>
      </c>
      <c r="J18" s="12">
        <v>27</v>
      </c>
      <c r="K18" s="12">
        <v>99</v>
      </c>
      <c r="L18" s="12">
        <v>12</v>
      </c>
      <c r="M18" s="12">
        <v>0</v>
      </c>
      <c r="N18" s="12">
        <v>1</v>
      </c>
      <c r="O18" s="12">
        <v>7</v>
      </c>
      <c r="P18" s="12">
        <v>0</v>
      </c>
      <c r="Q18" s="12">
        <v>1</v>
      </c>
      <c r="R18" s="12">
        <v>2</v>
      </c>
      <c r="S18" s="12"/>
      <c r="T18" s="7">
        <f t="shared" si="0"/>
        <v>0.2545931758530184</v>
      </c>
      <c r="U18" s="7">
        <f t="shared" si="1"/>
        <v>0.3238095238095238</v>
      </c>
      <c r="V18" s="7">
        <f t="shared" si="2"/>
        <v>0.7664041994750657</v>
      </c>
    </row>
    <row r="19" spans="1:22" ht="19.5" customHeight="1">
      <c r="A19" s="19" t="s">
        <v>37</v>
      </c>
      <c r="B19" s="12">
        <v>145</v>
      </c>
      <c r="C19" s="12">
        <v>468</v>
      </c>
      <c r="D19" s="12">
        <v>63</v>
      </c>
      <c r="E19" s="12">
        <v>107</v>
      </c>
      <c r="F19" s="12">
        <v>15</v>
      </c>
      <c r="G19" s="12">
        <v>3</v>
      </c>
      <c r="H19" s="12">
        <v>12</v>
      </c>
      <c r="I19" s="12">
        <v>40</v>
      </c>
      <c r="J19" s="12">
        <v>35</v>
      </c>
      <c r="K19" s="12">
        <v>133</v>
      </c>
      <c r="L19" s="12">
        <v>9</v>
      </c>
      <c r="M19" s="12">
        <v>0</v>
      </c>
      <c r="N19" s="12">
        <v>10</v>
      </c>
      <c r="O19" s="12">
        <v>7</v>
      </c>
      <c r="P19" s="12">
        <v>2</v>
      </c>
      <c r="Q19" s="12">
        <v>2</v>
      </c>
      <c r="R19" s="12">
        <v>3</v>
      </c>
      <c r="S19" s="12"/>
      <c r="T19" s="7">
        <f t="shared" si="0"/>
        <v>0.22863247863247863</v>
      </c>
      <c r="U19" s="7">
        <f t="shared" si="1"/>
        <v>0.294921875</v>
      </c>
      <c r="V19" s="7">
        <f t="shared" si="2"/>
        <v>0.5427350427350427</v>
      </c>
    </row>
    <row r="20" spans="1:22" ht="19.5" customHeight="1">
      <c r="A20" s="19" t="s">
        <v>65</v>
      </c>
      <c r="B20" s="12">
        <v>63</v>
      </c>
      <c r="C20" s="12">
        <v>230</v>
      </c>
      <c r="D20" s="12">
        <v>29</v>
      </c>
      <c r="E20" s="12">
        <v>78</v>
      </c>
      <c r="F20" s="12">
        <v>25</v>
      </c>
      <c r="G20" s="12">
        <v>0</v>
      </c>
      <c r="H20" s="12">
        <v>12</v>
      </c>
      <c r="I20" s="12">
        <v>44</v>
      </c>
      <c r="J20" s="12">
        <v>10</v>
      </c>
      <c r="K20" s="12">
        <v>42</v>
      </c>
      <c r="L20" s="12">
        <v>0</v>
      </c>
      <c r="M20" s="12">
        <v>0</v>
      </c>
      <c r="N20" s="12">
        <v>10</v>
      </c>
      <c r="O20" s="12">
        <v>1</v>
      </c>
      <c r="P20" s="12">
        <v>0</v>
      </c>
      <c r="Q20" s="12">
        <v>1</v>
      </c>
      <c r="R20" s="12">
        <v>1</v>
      </c>
      <c r="S20" s="12"/>
      <c r="T20" s="7">
        <f t="shared" si="0"/>
        <v>0.3391304347826087</v>
      </c>
      <c r="U20" s="7">
        <f t="shared" si="1"/>
        <v>0.36666666666666664</v>
      </c>
      <c r="V20" s="7">
        <f t="shared" si="2"/>
        <v>1.017391304347826</v>
      </c>
    </row>
    <row r="21" spans="1:22" ht="19.5" customHeight="1">
      <c r="A21" s="21" t="s">
        <v>45</v>
      </c>
      <c r="B21" s="12">
        <v>37</v>
      </c>
      <c r="C21" s="12">
        <v>102</v>
      </c>
      <c r="D21" s="12">
        <v>12</v>
      </c>
      <c r="E21" s="12">
        <v>16</v>
      </c>
      <c r="F21" s="12">
        <v>4</v>
      </c>
      <c r="G21" s="12">
        <v>0</v>
      </c>
      <c r="H21" s="12">
        <v>4</v>
      </c>
      <c r="I21" s="12">
        <v>10</v>
      </c>
      <c r="J21" s="12">
        <v>11</v>
      </c>
      <c r="K21" s="12">
        <v>31</v>
      </c>
      <c r="L21" s="12">
        <v>1</v>
      </c>
      <c r="M21" s="12">
        <v>0</v>
      </c>
      <c r="N21" s="12">
        <v>4</v>
      </c>
      <c r="O21" s="12">
        <v>0</v>
      </c>
      <c r="P21" s="12">
        <v>0</v>
      </c>
      <c r="Q21" s="12">
        <v>6</v>
      </c>
      <c r="R21" s="12">
        <v>0</v>
      </c>
      <c r="S21" s="12"/>
      <c r="T21" s="7">
        <f t="shared" si="0"/>
        <v>0.1568627450980392</v>
      </c>
      <c r="U21" s="7">
        <f t="shared" si="1"/>
        <v>0.24561403508771928</v>
      </c>
      <c r="V21" s="7">
        <f t="shared" si="2"/>
        <v>0.5294117647058824</v>
      </c>
    </row>
    <row r="22" spans="1:22" ht="19.5" customHeight="1">
      <c r="A22" s="19" t="s">
        <v>50</v>
      </c>
      <c r="B22" s="12">
        <v>75</v>
      </c>
      <c r="C22" s="12">
        <v>163</v>
      </c>
      <c r="D22" s="12">
        <v>29</v>
      </c>
      <c r="E22" s="12">
        <v>38</v>
      </c>
      <c r="F22" s="12">
        <v>8</v>
      </c>
      <c r="G22" s="12">
        <v>1</v>
      </c>
      <c r="H22" s="12">
        <v>9</v>
      </c>
      <c r="I22" s="12">
        <v>22</v>
      </c>
      <c r="J22" s="12">
        <v>13</v>
      </c>
      <c r="K22" s="12">
        <v>50</v>
      </c>
      <c r="L22" s="12">
        <v>2</v>
      </c>
      <c r="M22" s="12">
        <v>0</v>
      </c>
      <c r="N22" s="12">
        <v>3</v>
      </c>
      <c r="O22" s="12">
        <v>3</v>
      </c>
      <c r="P22" s="12">
        <v>0</v>
      </c>
      <c r="Q22" s="12">
        <v>0</v>
      </c>
      <c r="R22" s="12">
        <v>1</v>
      </c>
      <c r="S22" s="12"/>
      <c r="T22" s="7">
        <f t="shared" si="0"/>
        <v>0.2331288343558282</v>
      </c>
      <c r="U22" s="7">
        <f t="shared" si="1"/>
        <v>0.29775280898876405</v>
      </c>
      <c r="V22" s="7">
        <f t="shared" si="2"/>
        <v>0.754601226993865</v>
      </c>
    </row>
    <row r="23" spans="1:22" ht="19.5" customHeight="1">
      <c r="A23" s="20" t="s">
        <v>46</v>
      </c>
      <c r="B23" s="12">
        <v>162</v>
      </c>
      <c r="C23" s="12">
        <v>587</v>
      </c>
      <c r="D23" s="12">
        <v>74</v>
      </c>
      <c r="E23" s="12">
        <v>134</v>
      </c>
      <c r="F23" s="12">
        <v>26</v>
      </c>
      <c r="G23" s="12">
        <v>1</v>
      </c>
      <c r="H23" s="12">
        <v>33</v>
      </c>
      <c r="I23" s="12">
        <v>81</v>
      </c>
      <c r="J23" s="12">
        <v>53</v>
      </c>
      <c r="K23" s="12">
        <v>177</v>
      </c>
      <c r="L23" s="12">
        <v>2</v>
      </c>
      <c r="M23" s="12">
        <v>0</v>
      </c>
      <c r="N23" s="12">
        <v>8</v>
      </c>
      <c r="O23" s="12">
        <v>2</v>
      </c>
      <c r="P23" s="12">
        <v>0</v>
      </c>
      <c r="Q23" s="12">
        <v>12</v>
      </c>
      <c r="R23" s="12">
        <v>2</v>
      </c>
      <c r="S23" s="12"/>
      <c r="T23" s="7">
        <f t="shared" si="0"/>
        <v>0.2282793867120954</v>
      </c>
      <c r="U23" s="7">
        <f t="shared" si="1"/>
        <v>0.29439252336448596</v>
      </c>
      <c r="V23" s="7">
        <f t="shared" si="2"/>
        <v>0.7563884156729132</v>
      </c>
    </row>
    <row r="24" spans="1:22" ht="18">
      <c r="A24" s="19" t="s">
        <v>66</v>
      </c>
      <c r="B24" s="12">
        <v>59</v>
      </c>
      <c r="C24" s="12">
        <v>154</v>
      </c>
      <c r="D24" s="12">
        <v>23</v>
      </c>
      <c r="E24" s="12">
        <v>39</v>
      </c>
      <c r="F24" s="12">
        <v>14</v>
      </c>
      <c r="G24" s="12">
        <v>2</v>
      </c>
      <c r="H24" s="12">
        <v>2</v>
      </c>
      <c r="I24" s="12">
        <v>10</v>
      </c>
      <c r="J24" s="12">
        <v>21</v>
      </c>
      <c r="K24" s="12">
        <v>39</v>
      </c>
      <c r="L24" s="12">
        <v>0</v>
      </c>
      <c r="M24" s="12">
        <v>0</v>
      </c>
      <c r="N24" s="12">
        <v>3</v>
      </c>
      <c r="O24" s="12">
        <v>3</v>
      </c>
      <c r="P24" s="12">
        <v>1</v>
      </c>
      <c r="Q24" s="12">
        <v>1</v>
      </c>
      <c r="R24" s="12">
        <v>0</v>
      </c>
      <c r="S24" s="12"/>
      <c r="T24" s="7">
        <f t="shared" si="0"/>
        <v>0.2532467532467532</v>
      </c>
      <c r="U24" s="7">
        <f t="shared" si="1"/>
        <v>0.34285714285714286</v>
      </c>
      <c r="V24" s="7">
        <f t="shared" si="2"/>
        <v>0.487012987012987</v>
      </c>
    </row>
    <row r="25" spans="1:22" ht="18">
      <c r="A25" s="19" t="s">
        <v>67</v>
      </c>
      <c r="B25" s="12">
        <v>54</v>
      </c>
      <c r="C25" s="12">
        <v>151</v>
      </c>
      <c r="D25" s="12">
        <v>21</v>
      </c>
      <c r="E25" s="12">
        <v>26</v>
      </c>
      <c r="F25" s="12">
        <v>8</v>
      </c>
      <c r="G25" s="12">
        <v>0</v>
      </c>
      <c r="H25" s="12">
        <v>11</v>
      </c>
      <c r="I25" s="12">
        <v>20</v>
      </c>
      <c r="J25" s="12">
        <v>12</v>
      </c>
      <c r="K25" s="12">
        <v>60</v>
      </c>
      <c r="L25" s="12">
        <v>0</v>
      </c>
      <c r="M25" s="12">
        <v>0</v>
      </c>
      <c r="N25" s="12">
        <v>6</v>
      </c>
      <c r="O25" s="12">
        <v>0</v>
      </c>
      <c r="P25" s="12">
        <v>0</v>
      </c>
      <c r="Q25" s="12">
        <v>1</v>
      </c>
      <c r="R25" s="12">
        <v>0</v>
      </c>
      <c r="S25" s="12"/>
      <c r="T25" s="7">
        <f t="shared" si="0"/>
        <v>0.17218543046357615</v>
      </c>
      <c r="U25" s="7">
        <f t="shared" si="1"/>
        <v>0.2331288343558282</v>
      </c>
      <c r="V25" s="7">
        <f t="shared" si="2"/>
        <v>0.7152317880794702</v>
      </c>
    </row>
    <row r="26" spans="1:22" s="3" customFormat="1" ht="18">
      <c r="A26" s="19"/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/>
      <c r="T26" s="7" t="e">
        <f t="shared" si="0"/>
        <v>#DIV/0!</v>
      </c>
      <c r="U26" s="7" t="e">
        <f t="shared" si="1"/>
        <v>#DIV/0!</v>
      </c>
      <c r="V26" s="7" t="e">
        <f t="shared" si="2"/>
        <v>#DIV/0!</v>
      </c>
    </row>
    <row r="27" spans="1:23" s="3" customFormat="1" ht="18">
      <c r="A27" s="19"/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/>
      <c r="T27" s="7" t="e">
        <f t="shared" si="0"/>
        <v>#DIV/0!</v>
      </c>
      <c r="U27" s="7" t="e">
        <f t="shared" si="1"/>
        <v>#DIV/0!</v>
      </c>
      <c r="V27" s="7" t="e">
        <f t="shared" si="2"/>
        <v>#DIV/0!</v>
      </c>
      <c r="W27" s="25"/>
    </row>
    <row r="28" spans="1:22" s="12" customFormat="1" ht="21" customHeight="1">
      <c r="A28" s="18"/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T28" s="7" t="e">
        <f t="shared" si="0"/>
        <v>#DIV/0!</v>
      </c>
      <c r="U28" s="7" t="e">
        <f t="shared" si="1"/>
        <v>#DIV/0!</v>
      </c>
      <c r="V28" s="7" t="e">
        <f t="shared" si="2"/>
        <v>#DIV/0!</v>
      </c>
    </row>
    <row r="29" spans="1:22" ht="18" customHeight="1">
      <c r="A29" s="6" t="s">
        <v>21</v>
      </c>
      <c r="B29" s="12">
        <v>162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10</v>
      </c>
      <c r="R29" s="12">
        <v>0</v>
      </c>
      <c r="S29" s="12"/>
      <c r="T29" s="7" t="e">
        <f t="shared" si="0"/>
        <v>#DIV/0!</v>
      </c>
      <c r="U29" s="7" t="e">
        <f t="shared" si="1"/>
        <v>#DIV/0!</v>
      </c>
      <c r="V29" s="7" t="e">
        <f t="shared" si="2"/>
        <v>#DIV/0!</v>
      </c>
    </row>
    <row r="30" spans="1:22" ht="18" customHeight="1">
      <c r="A30" s="6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U30" s="7"/>
      <c r="V30" s="27"/>
    </row>
    <row r="31" spans="1:22" ht="18" customHeight="1">
      <c r="A31" s="8" t="s">
        <v>23</v>
      </c>
      <c r="B31" s="3">
        <v>0</v>
      </c>
      <c r="C31" s="3">
        <f aca="true" t="shared" si="3" ref="C31:R31">+SUM(C4:C29)</f>
        <v>5520</v>
      </c>
      <c r="D31" s="3">
        <f t="shared" si="3"/>
        <v>724</v>
      </c>
      <c r="E31" s="3">
        <f t="shared" si="3"/>
        <v>1329</v>
      </c>
      <c r="F31" s="3">
        <f t="shared" si="3"/>
        <v>275</v>
      </c>
      <c r="G31" s="3">
        <f t="shared" si="3"/>
        <v>26</v>
      </c>
      <c r="H31" s="3">
        <f t="shared" si="3"/>
        <v>229</v>
      </c>
      <c r="I31" s="3">
        <f t="shared" si="3"/>
        <v>697</v>
      </c>
      <c r="J31" s="3">
        <f t="shared" si="3"/>
        <v>536</v>
      </c>
      <c r="K31" s="3">
        <f t="shared" si="3"/>
        <v>1551</v>
      </c>
      <c r="L31" s="3">
        <f t="shared" si="3"/>
        <v>69</v>
      </c>
      <c r="M31" s="3">
        <f t="shared" si="3"/>
        <v>16</v>
      </c>
      <c r="N31" s="3">
        <f t="shared" si="3"/>
        <v>127</v>
      </c>
      <c r="O31" s="3">
        <f t="shared" si="3"/>
        <v>41</v>
      </c>
      <c r="P31" s="3">
        <f t="shared" si="3"/>
        <v>8</v>
      </c>
      <c r="Q31" s="3">
        <f t="shared" si="3"/>
        <v>49</v>
      </c>
      <c r="R31" s="3">
        <f t="shared" si="3"/>
        <v>28</v>
      </c>
      <c r="S31" s="3"/>
      <c r="T31" s="7">
        <f>+E31/C31</f>
        <v>0.2407608695652174</v>
      </c>
      <c r="U31" s="7">
        <f>(J31+E31+L31)/(J31+C31+L31)</f>
        <v>0.3157551020408163</v>
      </c>
      <c r="V31" s="7">
        <f>((E31-G31-H31-I31)+(G31*2)+(H31*3)+(I31*4))/C31</f>
        <v>0.7072463768115942</v>
      </c>
    </row>
    <row r="32" ht="18" customHeight="1"/>
    <row r="33" spans="1:22" ht="18" customHeight="1">
      <c r="A33" s="9" t="s">
        <v>21</v>
      </c>
      <c r="B33" s="10" t="s">
        <v>24</v>
      </c>
      <c r="C33" s="10" t="s">
        <v>25</v>
      </c>
      <c r="D33" s="10" t="s">
        <v>26</v>
      </c>
      <c r="E33" s="10" t="s">
        <v>3</v>
      </c>
      <c r="F33" s="10" t="s">
        <v>27</v>
      </c>
      <c r="G33" s="10" t="s">
        <v>4</v>
      </c>
      <c r="H33" s="10" t="s">
        <v>9</v>
      </c>
      <c r="I33" s="10" t="s">
        <v>10</v>
      </c>
      <c r="J33" s="10" t="s">
        <v>28</v>
      </c>
      <c r="K33" s="10" t="s">
        <v>29</v>
      </c>
      <c r="L33" s="10" t="s">
        <v>30</v>
      </c>
      <c r="M33" s="10" t="s">
        <v>31</v>
      </c>
      <c r="N33" s="10" t="s">
        <v>32</v>
      </c>
      <c r="O33" s="10" t="s">
        <v>33</v>
      </c>
      <c r="P33" s="10" t="s">
        <v>8</v>
      </c>
      <c r="Q33" s="10" t="s">
        <v>17</v>
      </c>
      <c r="R33" s="10" t="s">
        <v>2</v>
      </c>
      <c r="S33" s="11"/>
      <c r="T33" s="10" t="s">
        <v>34</v>
      </c>
      <c r="U33" s="10" t="s">
        <v>18</v>
      </c>
      <c r="V33" s="10" t="s">
        <v>35</v>
      </c>
    </row>
    <row r="34" spans="1:22" ht="18" customHeight="1">
      <c r="A34" s="20" t="s">
        <v>68</v>
      </c>
      <c r="B34" s="12">
        <v>51</v>
      </c>
      <c r="C34" s="12">
        <v>0</v>
      </c>
      <c r="D34" s="31">
        <v>62.66</v>
      </c>
      <c r="E34" s="12">
        <v>24</v>
      </c>
      <c r="F34" s="12">
        <v>20</v>
      </c>
      <c r="G34" s="12">
        <v>44</v>
      </c>
      <c r="H34" s="12">
        <v>27</v>
      </c>
      <c r="I34" s="12">
        <v>80</v>
      </c>
      <c r="J34" s="12">
        <v>4</v>
      </c>
      <c r="K34" s="12">
        <v>6</v>
      </c>
      <c r="L34" s="12">
        <v>7</v>
      </c>
      <c r="M34" s="12">
        <v>0</v>
      </c>
      <c r="N34" s="12">
        <v>0</v>
      </c>
      <c r="O34" s="12">
        <v>0</v>
      </c>
      <c r="P34" s="12">
        <v>3</v>
      </c>
      <c r="Q34" s="12">
        <v>0</v>
      </c>
      <c r="R34" s="12">
        <v>265</v>
      </c>
      <c r="S34" s="12"/>
      <c r="T34" s="28">
        <f aca="true" t="shared" si="4" ref="T34:T53">F34*9/D34</f>
        <v>2.872646026172997</v>
      </c>
      <c r="U34" s="13">
        <f aca="true" t="shared" si="5" ref="U34:U53">+G34/R34</f>
        <v>0.1660377358490566</v>
      </c>
      <c r="V34" s="13">
        <f aca="true" t="shared" si="6" ref="V34:V53">(G34+H34)/D34</f>
        <v>1.1330992658793488</v>
      </c>
    </row>
    <row r="35" spans="1:27" ht="18" customHeight="1">
      <c r="A35" s="19" t="s">
        <v>69</v>
      </c>
      <c r="B35" s="12">
        <v>21</v>
      </c>
      <c r="C35" s="12">
        <v>0</v>
      </c>
      <c r="D35" s="31">
        <v>41.33</v>
      </c>
      <c r="E35" s="12">
        <v>17</v>
      </c>
      <c r="F35" s="12">
        <v>16</v>
      </c>
      <c r="G35" s="12">
        <v>34</v>
      </c>
      <c r="H35" s="12">
        <v>9</v>
      </c>
      <c r="I35" s="12">
        <v>36</v>
      </c>
      <c r="J35" s="12">
        <v>0</v>
      </c>
      <c r="K35" s="12">
        <v>2</v>
      </c>
      <c r="L35" s="12">
        <v>1</v>
      </c>
      <c r="M35" s="12">
        <v>0</v>
      </c>
      <c r="N35" s="12">
        <v>0</v>
      </c>
      <c r="O35" s="12">
        <v>0</v>
      </c>
      <c r="P35" s="12">
        <v>6</v>
      </c>
      <c r="Q35" s="12">
        <v>0</v>
      </c>
      <c r="R35" s="12">
        <v>164</v>
      </c>
      <c r="S35" s="12"/>
      <c r="T35" s="28">
        <f t="shared" si="4"/>
        <v>3.484151947737721</v>
      </c>
      <c r="U35" s="13">
        <f t="shared" si="5"/>
        <v>0.2073170731707317</v>
      </c>
      <c r="V35" s="13">
        <f t="shared" si="6"/>
        <v>1.0404064843939027</v>
      </c>
      <c r="W35" s="3"/>
      <c r="X35" s="3"/>
      <c r="Y35" s="3"/>
      <c r="Z35" s="3"/>
      <c r="AA35" s="3"/>
    </row>
    <row r="36" spans="1:27" ht="18" customHeight="1">
      <c r="A36" s="19" t="s">
        <v>51</v>
      </c>
      <c r="B36" s="12">
        <v>43</v>
      </c>
      <c r="C36" s="12">
        <v>0</v>
      </c>
      <c r="D36" s="31">
        <v>50.66</v>
      </c>
      <c r="E36" s="12">
        <v>12</v>
      </c>
      <c r="F36" s="12">
        <v>11</v>
      </c>
      <c r="G36" s="12">
        <v>40</v>
      </c>
      <c r="H36" s="12">
        <v>27</v>
      </c>
      <c r="I36" s="12">
        <v>41</v>
      </c>
      <c r="J36" s="12">
        <v>3</v>
      </c>
      <c r="K36" s="12">
        <v>1</v>
      </c>
      <c r="L36" s="12">
        <v>1</v>
      </c>
      <c r="M36" s="12">
        <v>0</v>
      </c>
      <c r="N36" s="12">
        <v>0</v>
      </c>
      <c r="O36" s="12">
        <v>0</v>
      </c>
      <c r="P36" s="12">
        <v>6</v>
      </c>
      <c r="Q36" s="12">
        <v>0</v>
      </c>
      <c r="R36" s="12">
        <v>212</v>
      </c>
      <c r="S36"/>
      <c r="T36" s="28">
        <f t="shared" si="4"/>
        <v>1.9542045005921833</v>
      </c>
      <c r="U36" s="13">
        <f t="shared" si="5"/>
        <v>0.18867924528301888</v>
      </c>
      <c r="V36" s="13">
        <f t="shared" si="6"/>
        <v>1.3225424397947099</v>
      </c>
      <c r="X36" s="12"/>
      <c r="Y36" s="12"/>
      <c r="Z36" s="12"/>
      <c r="AA36" s="24"/>
    </row>
    <row r="37" spans="1:27" ht="18" customHeight="1">
      <c r="A37" s="19" t="s">
        <v>38</v>
      </c>
      <c r="B37" s="12">
        <v>33</v>
      </c>
      <c r="C37" s="12">
        <v>33</v>
      </c>
      <c r="D37" s="31">
        <v>195</v>
      </c>
      <c r="E37" s="12">
        <v>112</v>
      </c>
      <c r="F37" s="12">
        <v>106</v>
      </c>
      <c r="G37" s="12">
        <v>178</v>
      </c>
      <c r="H37" s="12">
        <v>57</v>
      </c>
      <c r="I37" s="12">
        <v>249</v>
      </c>
      <c r="J37" s="12">
        <v>9</v>
      </c>
      <c r="K37" s="12">
        <v>17</v>
      </c>
      <c r="L37" s="12">
        <v>0</v>
      </c>
      <c r="M37" s="12">
        <v>0</v>
      </c>
      <c r="N37" s="12">
        <v>0</v>
      </c>
      <c r="O37" s="12">
        <v>0</v>
      </c>
      <c r="P37" s="12">
        <v>46</v>
      </c>
      <c r="Q37" s="12">
        <v>0</v>
      </c>
      <c r="R37" s="12">
        <v>810</v>
      </c>
      <c r="S37"/>
      <c r="T37" s="28">
        <f t="shared" si="4"/>
        <v>4.892307692307693</v>
      </c>
      <c r="U37" s="13">
        <f t="shared" si="5"/>
        <v>0.21975308641975308</v>
      </c>
      <c r="V37" s="13">
        <f t="shared" si="6"/>
        <v>1.205128205128205</v>
      </c>
      <c r="Z37" s="12"/>
      <c r="AA37" s="24"/>
    </row>
    <row r="38" spans="1:27" ht="18" customHeight="1">
      <c r="A38" s="19" t="s">
        <v>41</v>
      </c>
      <c r="B38" s="12">
        <v>16</v>
      </c>
      <c r="C38" s="12">
        <v>16</v>
      </c>
      <c r="D38" s="31">
        <v>101</v>
      </c>
      <c r="E38" s="12">
        <v>14</v>
      </c>
      <c r="F38" s="12">
        <v>14</v>
      </c>
      <c r="G38" s="12">
        <v>48</v>
      </c>
      <c r="H38" s="12">
        <v>15</v>
      </c>
      <c r="I38" s="12">
        <v>171</v>
      </c>
      <c r="J38" s="12">
        <v>11</v>
      </c>
      <c r="K38" s="12">
        <v>1</v>
      </c>
      <c r="L38" s="12">
        <v>0</v>
      </c>
      <c r="M38" s="12">
        <v>0</v>
      </c>
      <c r="N38" s="12">
        <v>0</v>
      </c>
      <c r="O38" s="12">
        <v>0</v>
      </c>
      <c r="P38" s="12">
        <v>9</v>
      </c>
      <c r="Q38" s="12">
        <v>0</v>
      </c>
      <c r="R38" s="12">
        <v>364</v>
      </c>
      <c r="S38"/>
      <c r="T38" s="28">
        <f t="shared" si="4"/>
        <v>1.2475247524752475</v>
      </c>
      <c r="U38" s="13">
        <f t="shared" si="5"/>
        <v>0.13186813186813187</v>
      </c>
      <c r="V38" s="13">
        <f t="shared" si="6"/>
        <v>0.6237623762376238</v>
      </c>
      <c r="Z38" s="12"/>
      <c r="AA38" s="12"/>
    </row>
    <row r="39" spans="1:27" ht="18" customHeight="1">
      <c r="A39" s="19" t="s">
        <v>42</v>
      </c>
      <c r="B39" s="12">
        <v>47</v>
      </c>
      <c r="C39" s="12">
        <v>0</v>
      </c>
      <c r="D39" s="31">
        <v>55</v>
      </c>
      <c r="E39" s="12">
        <v>34</v>
      </c>
      <c r="F39" s="12">
        <v>31</v>
      </c>
      <c r="G39" s="12">
        <v>51</v>
      </c>
      <c r="H39" s="12">
        <v>30</v>
      </c>
      <c r="I39" s="12">
        <v>74</v>
      </c>
      <c r="J39" s="12">
        <v>3</v>
      </c>
      <c r="K39" s="12">
        <v>5</v>
      </c>
      <c r="L39" s="12">
        <v>7</v>
      </c>
      <c r="M39" s="12">
        <v>0</v>
      </c>
      <c r="N39" s="12">
        <v>0</v>
      </c>
      <c r="O39" s="12">
        <v>0</v>
      </c>
      <c r="P39" s="12">
        <v>9</v>
      </c>
      <c r="Q39" s="12">
        <v>0</v>
      </c>
      <c r="R39" s="12">
        <v>246</v>
      </c>
      <c r="S39"/>
      <c r="T39" s="28">
        <f t="shared" si="4"/>
        <v>5.072727272727272</v>
      </c>
      <c r="U39" s="13">
        <f t="shared" si="5"/>
        <v>0.2073170731707317</v>
      </c>
      <c r="V39" s="13">
        <f t="shared" si="6"/>
        <v>1.4727272727272727</v>
      </c>
      <c r="Z39" s="12"/>
      <c r="AA39" s="24"/>
    </row>
    <row r="40" spans="1:27" ht="18" customHeight="1">
      <c r="A40" s="19" t="s">
        <v>52</v>
      </c>
      <c r="B40" s="12">
        <v>45</v>
      </c>
      <c r="C40" s="12">
        <v>0</v>
      </c>
      <c r="D40" s="31">
        <v>44.33</v>
      </c>
      <c r="E40" s="12">
        <v>19</v>
      </c>
      <c r="F40" s="12">
        <v>16</v>
      </c>
      <c r="G40" s="12">
        <v>36</v>
      </c>
      <c r="H40" s="12">
        <v>12</v>
      </c>
      <c r="I40" s="12">
        <v>44</v>
      </c>
      <c r="J40" s="12">
        <v>1</v>
      </c>
      <c r="K40" s="12">
        <v>1</v>
      </c>
      <c r="L40" s="12">
        <v>9</v>
      </c>
      <c r="M40" s="12">
        <v>0</v>
      </c>
      <c r="N40" s="12">
        <v>0</v>
      </c>
      <c r="O40" s="12">
        <v>0</v>
      </c>
      <c r="P40" s="12">
        <v>6</v>
      </c>
      <c r="Q40" s="12">
        <v>0</v>
      </c>
      <c r="R40" s="12">
        <v>186</v>
      </c>
      <c r="S40"/>
      <c r="T40" s="28">
        <f t="shared" si="4"/>
        <v>3.2483645386871194</v>
      </c>
      <c r="U40" s="13">
        <f t="shared" si="5"/>
        <v>0.1935483870967742</v>
      </c>
      <c r="V40" s="13">
        <f t="shared" si="6"/>
        <v>1.082788179562373</v>
      </c>
      <c r="W40" s="26"/>
      <c r="Z40" s="12"/>
      <c r="AA40" s="12"/>
    </row>
    <row r="41" spans="1:27" ht="18" customHeight="1">
      <c r="A41" s="19" t="s">
        <v>47</v>
      </c>
      <c r="B41" s="12">
        <v>21</v>
      </c>
      <c r="C41" s="12">
        <v>0</v>
      </c>
      <c r="D41" s="31">
        <v>39.33</v>
      </c>
      <c r="E41" s="12">
        <v>26</v>
      </c>
      <c r="F41" s="12">
        <v>25</v>
      </c>
      <c r="G41" s="12">
        <v>28</v>
      </c>
      <c r="H41" s="12">
        <v>29</v>
      </c>
      <c r="I41" s="12">
        <v>43</v>
      </c>
      <c r="J41" s="12">
        <v>2</v>
      </c>
      <c r="K41" s="12">
        <v>2</v>
      </c>
      <c r="L41" s="12">
        <v>0</v>
      </c>
      <c r="M41" s="12">
        <v>0</v>
      </c>
      <c r="N41" s="12">
        <v>0</v>
      </c>
      <c r="O41" s="12">
        <v>0</v>
      </c>
      <c r="P41" s="12">
        <v>8</v>
      </c>
      <c r="Q41" s="12">
        <v>0</v>
      </c>
      <c r="R41" s="12">
        <v>174</v>
      </c>
      <c r="S41"/>
      <c r="T41" s="28">
        <f t="shared" si="4"/>
        <v>5.720823798627003</v>
      </c>
      <c r="U41" s="13">
        <f t="shared" si="5"/>
        <v>0.16091954022988506</v>
      </c>
      <c r="V41" s="13">
        <f t="shared" si="6"/>
        <v>1.4492753623188406</v>
      </c>
      <c r="Z41" s="12"/>
      <c r="AA41" s="12"/>
    </row>
    <row r="42" spans="1:27" ht="18" customHeight="1">
      <c r="A42" s="19" t="s">
        <v>70</v>
      </c>
      <c r="B42" s="12">
        <v>9</v>
      </c>
      <c r="C42" s="12">
        <v>4</v>
      </c>
      <c r="D42" s="31">
        <v>30</v>
      </c>
      <c r="E42" s="12">
        <v>15</v>
      </c>
      <c r="F42" s="12">
        <v>14</v>
      </c>
      <c r="G42" s="12">
        <v>23</v>
      </c>
      <c r="H42" s="12">
        <v>18</v>
      </c>
      <c r="I42" s="12">
        <v>28</v>
      </c>
      <c r="J42" s="12">
        <v>2</v>
      </c>
      <c r="K42" s="12">
        <v>1</v>
      </c>
      <c r="L42" s="12">
        <v>0</v>
      </c>
      <c r="M42" s="12">
        <v>0</v>
      </c>
      <c r="N42" s="12">
        <v>0</v>
      </c>
      <c r="O42" s="12">
        <v>0</v>
      </c>
      <c r="P42" s="12">
        <v>6</v>
      </c>
      <c r="Q42" s="12">
        <v>0</v>
      </c>
      <c r="R42" s="12">
        <v>131</v>
      </c>
      <c r="S42" s="12"/>
      <c r="T42" s="28">
        <f t="shared" si="4"/>
        <v>4.2</v>
      </c>
      <c r="U42" s="13">
        <f t="shared" si="5"/>
        <v>0.17557251908396945</v>
      </c>
      <c r="V42" s="13">
        <f t="shared" si="6"/>
        <v>1.3666666666666667</v>
      </c>
      <c r="Z42" s="12"/>
      <c r="AA42" s="12"/>
    </row>
    <row r="43" spans="1:27" ht="18" customHeight="1">
      <c r="A43" s="19" t="s">
        <v>71</v>
      </c>
      <c r="B43" s="12">
        <v>23</v>
      </c>
      <c r="C43" s="12">
        <v>0</v>
      </c>
      <c r="D43" s="31">
        <v>28.66</v>
      </c>
      <c r="E43" s="12">
        <v>15</v>
      </c>
      <c r="F43" s="12">
        <v>15</v>
      </c>
      <c r="G43" s="12">
        <v>28</v>
      </c>
      <c r="H43" s="12">
        <v>9</v>
      </c>
      <c r="I43" s="12">
        <v>35</v>
      </c>
      <c r="J43" s="12">
        <v>2</v>
      </c>
      <c r="K43" s="12">
        <v>2</v>
      </c>
      <c r="L43" s="12">
        <v>4</v>
      </c>
      <c r="M43" s="12">
        <v>0</v>
      </c>
      <c r="N43" s="12">
        <v>0</v>
      </c>
      <c r="O43" s="12">
        <v>0</v>
      </c>
      <c r="P43" s="12">
        <v>4</v>
      </c>
      <c r="Q43" s="12">
        <v>0</v>
      </c>
      <c r="R43" s="12">
        <v>119</v>
      </c>
      <c r="S43"/>
      <c r="T43" s="28">
        <f t="shared" si="4"/>
        <v>4.71039776692254</v>
      </c>
      <c r="U43" s="13">
        <f t="shared" si="5"/>
        <v>0.23529411764705882</v>
      </c>
      <c r="V43" s="13">
        <f t="shared" si="6"/>
        <v>1.2909979064898813</v>
      </c>
      <c r="Z43" s="12"/>
      <c r="AA43" s="24"/>
    </row>
    <row r="44" spans="1:27" ht="18" customHeight="1">
      <c r="A44" s="19" t="s">
        <v>53</v>
      </c>
      <c r="B44" s="12">
        <v>45</v>
      </c>
      <c r="C44" s="12">
        <v>0</v>
      </c>
      <c r="D44" s="31">
        <v>53</v>
      </c>
      <c r="E44" s="12">
        <v>19</v>
      </c>
      <c r="F44" s="12">
        <v>16</v>
      </c>
      <c r="G44" s="12">
        <v>40</v>
      </c>
      <c r="H44" s="12">
        <v>35</v>
      </c>
      <c r="I44" s="12">
        <v>62</v>
      </c>
      <c r="J44" s="12">
        <v>2</v>
      </c>
      <c r="K44" s="12">
        <v>5</v>
      </c>
      <c r="L44" s="12">
        <v>0</v>
      </c>
      <c r="M44" s="12">
        <v>0</v>
      </c>
      <c r="N44" s="12">
        <v>0</v>
      </c>
      <c r="O44" s="12">
        <v>0</v>
      </c>
      <c r="P44" s="12">
        <v>7</v>
      </c>
      <c r="Q44" s="12">
        <v>0</v>
      </c>
      <c r="R44" s="12">
        <v>233</v>
      </c>
      <c r="S44"/>
      <c r="T44" s="28">
        <f t="shared" si="4"/>
        <v>2.7169811320754715</v>
      </c>
      <c r="U44" s="13">
        <f t="shared" si="5"/>
        <v>0.17167381974248927</v>
      </c>
      <c r="V44" s="13">
        <f t="shared" si="6"/>
        <v>1.4150943396226414</v>
      </c>
      <c r="Z44" s="12"/>
      <c r="AA44" s="12"/>
    </row>
    <row r="45" spans="1:27" ht="18" customHeight="1">
      <c r="A45" s="19" t="s">
        <v>72</v>
      </c>
      <c r="B45" s="12">
        <v>31</v>
      </c>
      <c r="C45" s="12">
        <v>31</v>
      </c>
      <c r="D45" s="31">
        <v>174.33</v>
      </c>
      <c r="E45" s="12">
        <v>119</v>
      </c>
      <c r="F45" s="12">
        <v>107</v>
      </c>
      <c r="G45" s="12">
        <v>196</v>
      </c>
      <c r="H45" s="12">
        <v>65</v>
      </c>
      <c r="I45" s="12">
        <v>126</v>
      </c>
      <c r="J45" s="12">
        <v>10</v>
      </c>
      <c r="K45" s="12">
        <v>8</v>
      </c>
      <c r="L45" s="12">
        <v>0</v>
      </c>
      <c r="M45" s="12">
        <v>0</v>
      </c>
      <c r="N45" s="12">
        <v>0</v>
      </c>
      <c r="O45" s="12">
        <v>0</v>
      </c>
      <c r="P45" s="12">
        <v>33</v>
      </c>
      <c r="Q45" s="12">
        <v>0</v>
      </c>
      <c r="R45" s="12">
        <v>787</v>
      </c>
      <c r="T45" s="16">
        <f t="shared" si="4"/>
        <v>5.524006195147134</v>
      </c>
      <c r="U45" s="17">
        <f t="shared" si="5"/>
        <v>0.24904701397712833</v>
      </c>
      <c r="V45" s="17">
        <f t="shared" si="6"/>
        <v>1.497160557563242</v>
      </c>
      <c r="Z45" s="12"/>
      <c r="AA45" s="12"/>
    </row>
    <row r="46" spans="1:27" s="3" customFormat="1" ht="20.25">
      <c r="A46" s="19" t="s">
        <v>73</v>
      </c>
      <c r="B46" s="12">
        <v>36</v>
      </c>
      <c r="C46" s="12">
        <v>0</v>
      </c>
      <c r="D46" s="31">
        <v>73.66</v>
      </c>
      <c r="E46" s="12">
        <v>39</v>
      </c>
      <c r="F46" s="12">
        <v>37</v>
      </c>
      <c r="G46" s="12">
        <v>56</v>
      </c>
      <c r="H46" s="12">
        <v>42</v>
      </c>
      <c r="I46" s="12">
        <v>100</v>
      </c>
      <c r="J46" s="12">
        <v>3</v>
      </c>
      <c r="K46" s="12">
        <v>3</v>
      </c>
      <c r="L46" s="12">
        <v>3</v>
      </c>
      <c r="M46" s="12">
        <v>0</v>
      </c>
      <c r="N46" s="12">
        <v>0</v>
      </c>
      <c r="O46" s="12">
        <v>0</v>
      </c>
      <c r="P46" s="12">
        <v>14</v>
      </c>
      <c r="Q46" s="12">
        <v>0</v>
      </c>
      <c r="R46" s="12">
        <v>312</v>
      </c>
      <c r="S46"/>
      <c r="T46" s="28">
        <f t="shared" si="4"/>
        <v>4.520771110507739</v>
      </c>
      <c r="U46" s="13">
        <f t="shared" si="5"/>
        <v>0.1794871794871795</v>
      </c>
      <c r="V46" s="13">
        <f t="shared" si="6"/>
        <v>1.330437143632908</v>
      </c>
      <c r="W46" s="25"/>
      <c r="Z46" s="12"/>
      <c r="AA46" s="12"/>
    </row>
    <row r="47" spans="1:27" ht="20.25">
      <c r="A47" s="19" t="s">
        <v>54</v>
      </c>
      <c r="B47" s="12">
        <v>0</v>
      </c>
      <c r="C47" s="12">
        <v>0</v>
      </c>
      <c r="D47" s="31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/>
      <c r="T47" s="28" t="e">
        <f t="shared" si="4"/>
        <v>#DIV/0!</v>
      </c>
      <c r="U47" s="13" t="e">
        <f t="shared" si="5"/>
        <v>#DIV/0!</v>
      </c>
      <c r="V47" s="13" t="e">
        <f t="shared" si="6"/>
        <v>#DIV/0!</v>
      </c>
      <c r="Z47" s="12"/>
      <c r="AA47" s="12"/>
    </row>
    <row r="48" spans="1:27" ht="20.25">
      <c r="A48" s="19" t="s">
        <v>55</v>
      </c>
      <c r="B48" s="12">
        <v>0</v>
      </c>
      <c r="C48" s="12">
        <v>0</v>
      </c>
      <c r="D48" s="31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/>
      <c r="T48" s="28" t="e">
        <f t="shared" si="4"/>
        <v>#DIV/0!</v>
      </c>
      <c r="U48" s="13" t="e">
        <f t="shared" si="5"/>
        <v>#DIV/0!</v>
      </c>
      <c r="V48" s="13" t="e">
        <f t="shared" si="6"/>
        <v>#DIV/0!</v>
      </c>
      <c r="Z48" s="12"/>
      <c r="AA48" s="12"/>
    </row>
    <row r="49" spans="1:27" ht="20.25">
      <c r="A49" s="19" t="s">
        <v>74</v>
      </c>
      <c r="B49" s="12">
        <v>22</v>
      </c>
      <c r="C49" s="12">
        <v>13</v>
      </c>
      <c r="D49" s="31">
        <v>91</v>
      </c>
      <c r="E49" s="12">
        <v>53</v>
      </c>
      <c r="F49" s="12">
        <v>49</v>
      </c>
      <c r="G49" s="12">
        <v>86</v>
      </c>
      <c r="H49" s="12">
        <v>37</v>
      </c>
      <c r="I49" s="12">
        <v>91</v>
      </c>
      <c r="J49" s="12">
        <v>5</v>
      </c>
      <c r="K49" s="12">
        <v>6</v>
      </c>
      <c r="L49" s="12">
        <v>1</v>
      </c>
      <c r="M49" s="12">
        <v>0</v>
      </c>
      <c r="N49" s="12">
        <v>0</v>
      </c>
      <c r="O49" s="12">
        <v>0</v>
      </c>
      <c r="P49" s="12">
        <v>16</v>
      </c>
      <c r="Q49" s="12">
        <v>0</v>
      </c>
      <c r="R49" s="12">
        <v>383</v>
      </c>
      <c r="S49" s="12"/>
      <c r="T49" s="28">
        <f t="shared" si="4"/>
        <v>4.846153846153846</v>
      </c>
      <c r="U49" s="13">
        <f t="shared" si="5"/>
        <v>0.2245430809399478</v>
      </c>
      <c r="V49" s="13">
        <f t="shared" si="6"/>
        <v>1.3516483516483517</v>
      </c>
      <c r="Z49" s="12"/>
      <c r="AA49" s="12"/>
    </row>
    <row r="50" spans="1:27" ht="20.25">
      <c r="A50" s="20" t="s">
        <v>76</v>
      </c>
      <c r="B50" s="12">
        <v>32</v>
      </c>
      <c r="C50" s="12">
        <v>32</v>
      </c>
      <c r="D50" s="31">
        <v>175.66</v>
      </c>
      <c r="E50" s="12">
        <v>106</v>
      </c>
      <c r="F50" s="12">
        <v>105</v>
      </c>
      <c r="G50" s="12">
        <v>173</v>
      </c>
      <c r="H50" s="12">
        <v>61</v>
      </c>
      <c r="I50" s="12">
        <v>148</v>
      </c>
      <c r="J50" s="12">
        <v>6</v>
      </c>
      <c r="K50" s="12">
        <v>15</v>
      </c>
      <c r="L50" s="12">
        <v>0</v>
      </c>
      <c r="M50" s="12">
        <v>0</v>
      </c>
      <c r="N50" s="12">
        <v>0</v>
      </c>
      <c r="O50" s="12">
        <v>0</v>
      </c>
      <c r="P50" s="12">
        <v>54</v>
      </c>
      <c r="Q50" s="12">
        <v>0</v>
      </c>
      <c r="R50" s="12">
        <v>755</v>
      </c>
      <c r="T50" s="16">
        <f t="shared" si="4"/>
        <v>5.379710804964136</v>
      </c>
      <c r="U50" s="17">
        <f t="shared" si="5"/>
        <v>0.22913907284768212</v>
      </c>
      <c r="V50" s="17">
        <f t="shared" si="6"/>
        <v>1.3321188659911192</v>
      </c>
      <c r="Z50" s="12"/>
      <c r="AA50" s="12"/>
    </row>
    <row r="51" spans="1:27" ht="20.25">
      <c r="A51" s="19" t="s">
        <v>75</v>
      </c>
      <c r="B51" s="12">
        <v>33</v>
      </c>
      <c r="C51" s="12">
        <v>33</v>
      </c>
      <c r="D51" s="31">
        <v>230</v>
      </c>
      <c r="E51" s="12">
        <v>88</v>
      </c>
      <c r="F51" s="12">
        <v>86</v>
      </c>
      <c r="G51" s="12">
        <v>219</v>
      </c>
      <c r="H51" s="12">
        <v>56</v>
      </c>
      <c r="I51" s="12">
        <v>247</v>
      </c>
      <c r="J51" s="12">
        <v>12</v>
      </c>
      <c r="K51" s="12">
        <v>12</v>
      </c>
      <c r="L51" s="12">
        <v>0</v>
      </c>
      <c r="M51" s="12">
        <v>0</v>
      </c>
      <c r="N51" s="12">
        <v>0</v>
      </c>
      <c r="O51" s="12">
        <v>0</v>
      </c>
      <c r="P51" s="12">
        <v>34</v>
      </c>
      <c r="Q51" s="12">
        <v>0</v>
      </c>
      <c r="R51" s="12">
        <v>950</v>
      </c>
      <c r="T51" s="16">
        <f t="shared" si="4"/>
        <v>3.365217391304348</v>
      </c>
      <c r="U51" s="17">
        <f t="shared" si="5"/>
        <v>0.2305263157894737</v>
      </c>
      <c r="V51" s="17">
        <f t="shared" si="6"/>
        <v>1.1956521739130435</v>
      </c>
      <c r="Z51" s="12"/>
      <c r="AA51" s="12"/>
    </row>
    <row r="52" spans="1:27" ht="20.25">
      <c r="A52" s="19"/>
      <c r="B52" s="12">
        <v>0</v>
      </c>
      <c r="C52" s="12">
        <v>0</v>
      </c>
      <c r="D52" s="31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/>
      <c r="T52" s="28" t="e">
        <f t="shared" si="4"/>
        <v>#DIV/0!</v>
      </c>
      <c r="U52" s="13" t="e">
        <f t="shared" si="5"/>
        <v>#DIV/0!</v>
      </c>
      <c r="V52" s="13" t="e">
        <f t="shared" si="6"/>
        <v>#DIV/0!</v>
      </c>
      <c r="Z52" s="12"/>
      <c r="AA52" s="12"/>
    </row>
    <row r="53" spans="1:27" ht="20.25">
      <c r="A53" s="19"/>
      <c r="B53" s="12">
        <v>0</v>
      </c>
      <c r="C53" s="12">
        <v>0</v>
      </c>
      <c r="D53" s="3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/>
      <c r="T53" s="28" t="e">
        <f t="shared" si="4"/>
        <v>#DIV/0!</v>
      </c>
      <c r="U53" s="13" t="e">
        <f t="shared" si="5"/>
        <v>#DIV/0!</v>
      </c>
      <c r="V53" s="13" t="e">
        <f t="shared" si="6"/>
        <v>#DIV/0!</v>
      </c>
      <c r="Z53" s="12"/>
      <c r="AA53" s="12"/>
    </row>
    <row r="54" spans="1:27" ht="20.25">
      <c r="A54" s="30"/>
      <c r="D54" s="29"/>
      <c r="Z54" s="12"/>
      <c r="AA54" s="24"/>
    </row>
    <row r="55" spans="4:5" ht="20.25">
      <c r="D55" s="29"/>
      <c r="E55" s="14"/>
    </row>
    <row r="56" spans="1:22" ht="20.25">
      <c r="A56" s="8" t="s">
        <v>23</v>
      </c>
      <c r="B56" s="3">
        <f>C56</f>
        <v>162</v>
      </c>
      <c r="C56" s="15">
        <f>SUM(C34:C55)</f>
        <v>162</v>
      </c>
      <c r="D56" s="15">
        <f aca="true" t="shared" si="7" ref="D56:R56">SUM(D34:D55)</f>
        <v>1445.6200000000001</v>
      </c>
      <c r="E56" s="15">
        <f t="shared" si="7"/>
        <v>712</v>
      </c>
      <c r="F56" s="15">
        <f t="shared" si="7"/>
        <v>668</v>
      </c>
      <c r="G56" s="15">
        <f t="shared" si="7"/>
        <v>1280</v>
      </c>
      <c r="H56" s="15">
        <f t="shared" si="7"/>
        <v>529</v>
      </c>
      <c r="I56" s="15">
        <f t="shared" si="7"/>
        <v>1575</v>
      </c>
      <c r="J56" s="15">
        <f t="shared" si="7"/>
        <v>75</v>
      </c>
      <c r="K56" s="15">
        <f t="shared" si="7"/>
        <v>87</v>
      </c>
      <c r="L56" s="15">
        <f t="shared" si="7"/>
        <v>33</v>
      </c>
      <c r="M56" s="15">
        <f t="shared" si="7"/>
        <v>0</v>
      </c>
      <c r="N56" s="15">
        <f t="shared" si="7"/>
        <v>0</v>
      </c>
      <c r="O56" s="15">
        <f t="shared" si="7"/>
        <v>0</v>
      </c>
      <c r="P56" s="15">
        <f t="shared" si="7"/>
        <v>261</v>
      </c>
      <c r="Q56" s="15">
        <f t="shared" si="7"/>
        <v>0</v>
      </c>
      <c r="R56" s="15">
        <f t="shared" si="7"/>
        <v>6091</v>
      </c>
      <c r="S56" s="3" t="s">
        <v>22</v>
      </c>
      <c r="T56" s="16">
        <f>F56*9/D56</f>
        <v>4.158769247796792</v>
      </c>
      <c r="U56" s="17">
        <f>+G56/R56</f>
        <v>0.210146117222131</v>
      </c>
      <c r="V56" s="13">
        <f>(G56+H56)/D56</f>
        <v>1.251366195819095</v>
      </c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2015-08-09T22:37:32Z</cp:lastPrinted>
  <dcterms:created xsi:type="dcterms:W3CDTF">2013-08-23T20:10:19Z</dcterms:created>
  <dcterms:modified xsi:type="dcterms:W3CDTF">2022-10-08T23:16:03Z</dcterms:modified>
  <cp:category/>
  <cp:version/>
  <cp:contentType/>
  <cp:contentStatus/>
</cp:coreProperties>
</file>