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98" documentId="8_{561EEFFD-F13D-4281-A781-099DEFB4F153}" xr6:coauthVersionLast="47" xr6:coauthVersionMax="47" xr10:uidLastSave="{4DECA9D3-1262-4868-8E52-39D688B6D611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5" i="1" l="1"/>
  <c r="U15" i="1"/>
  <c r="T15" i="1"/>
  <c r="V32" i="1"/>
  <c r="U32" i="1"/>
  <c r="T32" i="1"/>
  <c r="V18" i="1"/>
  <c r="U18" i="1"/>
  <c r="T18" i="1"/>
  <c r="V20" i="1"/>
  <c r="U20" i="1"/>
  <c r="T20" i="1"/>
  <c r="V39" i="1" l="1"/>
  <c r="U39" i="1"/>
  <c r="T39" i="1"/>
  <c r="V41" i="1" l="1"/>
  <c r="U41" i="1"/>
  <c r="T41" i="1"/>
  <c r="V40" i="1"/>
  <c r="U40" i="1"/>
  <c r="T40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22" i="1"/>
  <c r="U22" i="1"/>
  <c r="T22" i="1"/>
  <c r="V21" i="1"/>
  <c r="U21" i="1"/>
  <c r="T21" i="1"/>
  <c r="V19" i="1"/>
  <c r="U19" i="1"/>
  <c r="T19" i="1"/>
  <c r="V14" i="1"/>
  <c r="U14" i="1"/>
  <c r="T14" i="1"/>
  <c r="V16" i="1"/>
  <c r="U16" i="1"/>
  <c r="T16" i="1"/>
  <c r="V13" i="1"/>
  <c r="U13" i="1"/>
  <c r="T13" i="1"/>
  <c r="V12" i="1"/>
  <c r="U12" i="1"/>
  <c r="T12" i="1"/>
  <c r="U11" i="1"/>
  <c r="U10" i="1"/>
  <c r="U9" i="1"/>
  <c r="U8" i="1"/>
  <c r="U7" i="1"/>
  <c r="U17" i="1"/>
  <c r="U6" i="1"/>
  <c r="U5" i="1"/>
  <c r="U4" i="1"/>
  <c r="V43" i="1"/>
  <c r="U43" i="1"/>
  <c r="T43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B26" i="1" s="1"/>
  <c r="D47" i="1"/>
  <c r="V6" i="1"/>
  <c r="T6" i="1"/>
  <c r="V45" i="1"/>
  <c r="U45" i="1"/>
  <c r="T45" i="1"/>
  <c r="V44" i="1"/>
  <c r="U44" i="1"/>
  <c r="T44" i="1"/>
  <c r="V42" i="1"/>
  <c r="U42" i="1"/>
  <c r="T42" i="1"/>
  <c r="V33" i="1"/>
  <c r="U33" i="1"/>
  <c r="T33" i="1"/>
  <c r="V31" i="1"/>
  <c r="U31" i="1"/>
  <c r="T31" i="1"/>
  <c r="V30" i="1"/>
  <c r="U30" i="1"/>
  <c r="T30" i="1"/>
  <c r="V29" i="1"/>
  <c r="U29" i="1"/>
  <c r="T29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10" i="1"/>
  <c r="T10" i="1"/>
  <c r="V11" i="1"/>
  <c r="T11" i="1"/>
  <c r="V9" i="1"/>
  <c r="T9" i="1"/>
  <c r="V7" i="1"/>
  <c r="T7" i="1"/>
  <c r="V17" i="1"/>
  <c r="T17" i="1"/>
  <c r="V5" i="1"/>
  <c r="T5" i="1"/>
  <c r="V4" i="1"/>
  <c r="T4" i="1"/>
  <c r="V8" i="1"/>
  <c r="T8" i="1"/>
  <c r="U47" i="1" l="1"/>
  <c r="T47" i="1"/>
  <c r="V26" i="1"/>
  <c r="U26" i="1"/>
  <c r="T26" i="1"/>
  <c r="B47" i="1"/>
  <c r="V47" i="1"/>
</calcChain>
</file>

<file path=xl/sharedStrings.xml><?xml version="1.0" encoding="utf-8"?>
<sst xmlns="http://schemas.openxmlformats.org/spreadsheetml/2006/main" count="87" uniqueCount="75">
  <si>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</si>
  <si>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</si>
  <si>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</si>
  <si>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</si>
  <si>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</si>
  <si>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</si>
  <si>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</si>
  <si>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</si>
  <si>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</si>
  <si>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</si>
  <si>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</si>
  <si>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</si>
  <si>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</si>
  <si>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</si>
  <si>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</si>
  <si>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</si>
  <si>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</si>
  <si>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</si>
  <si>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</si>
  <si>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</si>
  <si>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</si>
  <si>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</si>
  <si>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</si>
  <si>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</si>
  <si>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</si>
  <si>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</si>
  <si>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</si>
  <si>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</si>
  <si>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</si>
  <si>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</si>
  <si>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</si>
  <si>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</si>
  <si>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</si>
  <si>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</si>
  <si>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</si>
  <si>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</si>
  <si>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</si>
  <si>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2023-24 Depew Mets</t>
  </si>
  <si>
    <t>Anderson, Tyler</t>
  </si>
  <si>
    <t>Bieber, Shane</t>
  </si>
  <si>
    <t>Duran, Jhoan</t>
  </si>
  <si>
    <t>Givens, Mychal</t>
  </si>
  <si>
    <t>Holmes, Clay</t>
  </si>
  <si>
    <t>Morton, Charlie</t>
  </si>
  <si>
    <t>Musgrove, Joe</t>
  </si>
  <si>
    <t>Ottavino, Adam</t>
  </si>
  <si>
    <t>Peralta, Wandy</t>
  </si>
  <si>
    <t>Perez, Cionel</t>
  </si>
  <si>
    <t>Peterson, David</t>
  </si>
  <si>
    <t>Stephan, Trevor</t>
  </si>
  <si>
    <t>Tate, Dillon</t>
  </si>
  <si>
    <t>Urias, Julio</t>
  </si>
  <si>
    <t>Voth, Austin</t>
  </si>
  <si>
    <t>Walker, Taijuan</t>
  </si>
  <si>
    <t>Acuna, Ronald</t>
  </si>
  <si>
    <t>Altuve, Jose</t>
  </si>
  <si>
    <t>Anderson, Tim</t>
  </si>
  <si>
    <t>Bell, Josh</t>
  </si>
  <si>
    <t>Berti, Jon</t>
  </si>
  <si>
    <t>Bichette, Bo</t>
  </si>
  <si>
    <t>Blackmon, Charlie</t>
  </si>
  <si>
    <t>Diaz, Yandy</t>
  </si>
  <si>
    <t>Edman, Tommy</t>
  </si>
  <si>
    <t>Gurriel, Lourdes</t>
  </si>
  <si>
    <t>Happ, Ian</t>
  </si>
  <si>
    <t>Murphy, Sean</t>
  </si>
  <si>
    <t>Narvaez, Omar</t>
  </si>
  <si>
    <t>Refsnyder, Rob</t>
  </si>
  <si>
    <t>Rojas, Josh</t>
  </si>
  <si>
    <t>Rojas, Miguel</t>
  </si>
  <si>
    <t>Straw, Myles</t>
  </si>
  <si>
    <t>Vazquez, Christian</t>
  </si>
  <si>
    <t>Longoria, Evan</t>
  </si>
  <si>
    <t>Edwards, Carl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</si>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</sst>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2" fillId="0" borderId="0" xfId="0" applyNumberFormat="1" applyFont="1"/>
    <xf numFmtId="0" fontId="8" fillId="0" borderId="0" xfId="0" applyFont="1"/>
    <xf numFmtId="0" fontId="1" fillId="0" borderId="0" xfId="0" applyFont="1"/>
    <xf numFmtId="0" fontId="0" fillId="0" borderId="0" xfId="0"/>
    <xf numFmtId="12" fontId="8" fillId="0" borderId="0" xfId="0" applyNumberFormat="1" applyFont="1" applyAlignment="1">
      <alignment horizontal="center"/>
    </xf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"/>
  <sheetViews>
    <sheetView tabSelected="1" workbookViewId="0"/>
  </sheetViews>
  <sheetFormatPr defaultRowHeight="20.25" x14ac:dyDescent="0.3"/>
  <cols>
    <col min="1" max="1" width="19.28515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5" t="s">
        <v>37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T1"/>
    </row>
    <row r="2" spans="1:22" ht="14.1" customHeight="1" x14ac:dyDescent="0.3">
      <c r="A2" s="1" t="s">
        <v>74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4" t="s">
        <v>54</v>
      </c>
      <c r="B4" s="7">
        <v>58</v>
      </c>
      <c r="C4" s="7">
        <v>152</v>
      </c>
      <c r="D4" s="7">
        <v>16</v>
      </c>
      <c r="E4" s="7">
        <v>29</v>
      </c>
      <c r="F4" s="7">
        <v>9</v>
      </c>
      <c r="G4" s="7">
        <v>4</v>
      </c>
      <c r="H4" s="7">
        <v>1</v>
      </c>
      <c r="I4" s="7">
        <v>0</v>
      </c>
      <c r="J4" s="7">
        <v>8</v>
      </c>
      <c r="K4" s="7">
        <v>45</v>
      </c>
      <c r="L4" s="7">
        <v>2</v>
      </c>
      <c r="M4" s="7">
        <v>0</v>
      </c>
      <c r="N4" s="7">
        <v>8</v>
      </c>
      <c r="O4" s="7">
        <v>0</v>
      </c>
      <c r="P4" s="7">
        <v>0</v>
      </c>
      <c r="Q4" s="7">
        <v>3</v>
      </c>
      <c r="R4" s="7">
        <v>0</v>
      </c>
      <c r="S4" s="7">
        <v>3</v>
      </c>
      <c r="T4" s="6">
        <f t="shared" ref="T4:T22" si="0">+E4/C4</f>
        <v>0.19078947368421054</v>
      </c>
      <c r="U4" s="6">
        <f t="shared" ref="U4:U22" si="1">(E4+J4+L4)/(C4+J4+L4+Q4)</f>
        <v>0.23636363636363636</v>
      </c>
      <c r="V4" s="6">
        <f t="shared" ref="V4:V22" si="2">((E4-G4-H4-I4)+(G4*2)+(H4*3)+(I4*4))/C4</f>
        <v>0.23026315789473684</v>
      </c>
    </row>
    <row r="5" spans="1:22" ht="20.100000000000001" customHeight="1" x14ac:dyDescent="0.25">
      <c r="A5" s="14" t="s">
        <v>55</v>
      </c>
      <c r="B5" s="7">
        <v>93</v>
      </c>
      <c r="C5" s="7">
        <v>342</v>
      </c>
      <c r="D5" s="7">
        <v>53</v>
      </c>
      <c r="E5" s="7">
        <v>91</v>
      </c>
      <c r="F5" s="7">
        <v>50</v>
      </c>
      <c r="G5" s="7">
        <v>24</v>
      </c>
      <c r="H5" s="7">
        <v>1</v>
      </c>
      <c r="I5" s="7">
        <v>20</v>
      </c>
      <c r="J5" s="7">
        <v>34</v>
      </c>
      <c r="K5" s="7">
        <v>79</v>
      </c>
      <c r="L5" s="7">
        <v>6</v>
      </c>
      <c r="M5" s="7">
        <v>1</v>
      </c>
      <c r="N5" s="7">
        <v>3</v>
      </c>
      <c r="O5" s="7">
        <v>0</v>
      </c>
      <c r="P5" s="7">
        <v>0</v>
      </c>
      <c r="Q5" s="7">
        <v>2</v>
      </c>
      <c r="R5" s="7">
        <v>0</v>
      </c>
      <c r="S5" s="7">
        <v>12</v>
      </c>
      <c r="T5" s="6">
        <f t="shared" si="0"/>
        <v>0.26608187134502925</v>
      </c>
      <c r="U5" s="6">
        <f t="shared" si="1"/>
        <v>0.34114583333333331</v>
      </c>
      <c r="V5" s="6">
        <f t="shared" si="2"/>
        <v>0.51754385964912286</v>
      </c>
    </row>
    <row r="6" spans="1:22" ht="20.100000000000001" customHeight="1" x14ac:dyDescent="0.25">
      <c r="A6" s="14" t="s">
        <v>56</v>
      </c>
      <c r="B6" s="7">
        <v>12</v>
      </c>
      <c r="C6" s="7">
        <v>26</v>
      </c>
      <c r="D6" s="7">
        <v>2</v>
      </c>
      <c r="E6" s="7">
        <v>5</v>
      </c>
      <c r="F6" s="7">
        <v>5</v>
      </c>
      <c r="G6" s="7">
        <v>0</v>
      </c>
      <c r="H6" s="7">
        <v>0</v>
      </c>
      <c r="I6" s="7">
        <v>1</v>
      </c>
      <c r="J6" s="7">
        <v>2</v>
      </c>
      <c r="K6" s="7">
        <v>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</v>
      </c>
      <c r="R6" s="7">
        <v>0</v>
      </c>
      <c r="S6" s="7">
        <v>1</v>
      </c>
      <c r="T6" s="6">
        <f t="shared" si="0"/>
        <v>0.19230769230769232</v>
      </c>
      <c r="U6" s="6">
        <f t="shared" si="1"/>
        <v>0.2413793103448276</v>
      </c>
      <c r="V6" s="6">
        <f t="shared" si="2"/>
        <v>0.30769230769230771</v>
      </c>
    </row>
    <row r="7" spans="1:22" ht="20.100000000000001" customHeight="1" x14ac:dyDescent="0.25">
      <c r="A7" s="14" t="s">
        <v>57</v>
      </c>
      <c r="B7" s="7">
        <v>69</v>
      </c>
      <c r="C7" s="7">
        <v>209</v>
      </c>
      <c r="D7" s="7">
        <v>17</v>
      </c>
      <c r="E7" s="7">
        <v>33</v>
      </c>
      <c r="F7" s="7">
        <v>6</v>
      </c>
      <c r="G7" s="7">
        <v>5</v>
      </c>
      <c r="H7" s="7">
        <v>1</v>
      </c>
      <c r="I7" s="7">
        <v>3</v>
      </c>
      <c r="J7" s="7">
        <v>30</v>
      </c>
      <c r="K7" s="7">
        <v>42</v>
      </c>
      <c r="L7" s="7">
        <v>1</v>
      </c>
      <c r="M7" s="7">
        <v>2</v>
      </c>
      <c r="N7" s="7">
        <v>0</v>
      </c>
      <c r="O7" s="7">
        <v>1</v>
      </c>
      <c r="P7" s="7">
        <v>0</v>
      </c>
      <c r="Q7" s="7">
        <v>1</v>
      </c>
      <c r="R7" s="7">
        <v>0</v>
      </c>
      <c r="S7" s="7">
        <v>6</v>
      </c>
      <c r="T7" s="6">
        <f t="shared" si="0"/>
        <v>0.15789473684210525</v>
      </c>
      <c r="U7" s="6">
        <f t="shared" si="1"/>
        <v>0.26556016597510373</v>
      </c>
      <c r="V7" s="6">
        <f t="shared" si="2"/>
        <v>0.23444976076555024</v>
      </c>
    </row>
    <row r="8" spans="1:22" ht="20.100000000000001" customHeight="1" x14ac:dyDescent="0.25">
      <c r="A8" s="14" t="s">
        <v>58</v>
      </c>
      <c r="B8" s="7">
        <v>39</v>
      </c>
      <c r="C8" s="7">
        <v>123</v>
      </c>
      <c r="D8" s="7">
        <v>17</v>
      </c>
      <c r="E8" s="7">
        <v>33</v>
      </c>
      <c r="F8" s="7">
        <v>16</v>
      </c>
      <c r="G8" s="7">
        <v>7</v>
      </c>
      <c r="H8" s="7">
        <v>1</v>
      </c>
      <c r="I8" s="7">
        <v>1</v>
      </c>
      <c r="J8" s="7">
        <v>17</v>
      </c>
      <c r="K8" s="7">
        <v>28</v>
      </c>
      <c r="L8" s="7">
        <v>1</v>
      </c>
      <c r="M8" s="7">
        <v>0</v>
      </c>
      <c r="N8" s="7">
        <v>7</v>
      </c>
      <c r="O8" s="7">
        <v>2</v>
      </c>
      <c r="P8" s="7">
        <v>0</v>
      </c>
      <c r="Q8" s="7">
        <v>1</v>
      </c>
      <c r="R8" s="7">
        <v>2</v>
      </c>
      <c r="S8" s="7">
        <v>3</v>
      </c>
      <c r="T8" s="6">
        <f t="shared" si="0"/>
        <v>0.26829268292682928</v>
      </c>
      <c r="U8" s="6">
        <f t="shared" si="1"/>
        <v>0.35915492957746481</v>
      </c>
      <c r="V8" s="6">
        <f t="shared" si="2"/>
        <v>0.36585365853658536</v>
      </c>
    </row>
    <row r="9" spans="1:22" ht="20.100000000000001" customHeight="1" x14ac:dyDescent="0.25">
      <c r="A9" s="14" t="s">
        <v>59</v>
      </c>
      <c r="B9" s="7">
        <v>87</v>
      </c>
      <c r="C9" s="7">
        <v>308</v>
      </c>
      <c r="D9" s="7">
        <v>31</v>
      </c>
      <c r="E9" s="7">
        <v>73</v>
      </c>
      <c r="F9" s="7">
        <v>43</v>
      </c>
      <c r="G9" s="7">
        <v>15</v>
      </c>
      <c r="H9" s="7">
        <v>1</v>
      </c>
      <c r="I9" s="7">
        <v>10</v>
      </c>
      <c r="J9" s="7">
        <v>16</v>
      </c>
      <c r="K9" s="7">
        <v>87</v>
      </c>
      <c r="L9" s="7">
        <v>2</v>
      </c>
      <c r="M9" s="7">
        <v>1</v>
      </c>
      <c r="N9" s="7">
        <v>2</v>
      </c>
      <c r="O9" s="7">
        <v>1</v>
      </c>
      <c r="P9" s="7">
        <v>0</v>
      </c>
      <c r="Q9" s="7">
        <v>5</v>
      </c>
      <c r="R9" s="7">
        <v>0</v>
      </c>
      <c r="S9" s="7">
        <v>15</v>
      </c>
      <c r="T9" s="6">
        <f t="shared" si="0"/>
        <v>0.23701298701298701</v>
      </c>
      <c r="U9" s="6">
        <f t="shared" si="1"/>
        <v>0.27492447129909364</v>
      </c>
      <c r="V9" s="6">
        <f t="shared" si="2"/>
        <v>0.38961038961038963</v>
      </c>
    </row>
    <row r="10" spans="1:22" ht="20.100000000000001" customHeight="1" x14ac:dyDescent="0.25">
      <c r="A10" s="14" t="s">
        <v>60</v>
      </c>
      <c r="B10" s="7">
        <v>44</v>
      </c>
      <c r="C10" s="7">
        <v>130</v>
      </c>
      <c r="D10" s="7">
        <v>11</v>
      </c>
      <c r="E10" s="7">
        <v>26</v>
      </c>
      <c r="F10" s="7">
        <v>9</v>
      </c>
      <c r="G10" s="7">
        <v>4</v>
      </c>
      <c r="H10" s="7">
        <v>0</v>
      </c>
      <c r="I10" s="7">
        <v>3</v>
      </c>
      <c r="J10" s="7">
        <v>9</v>
      </c>
      <c r="K10" s="7">
        <v>25</v>
      </c>
      <c r="L10" s="7">
        <v>2</v>
      </c>
      <c r="M10" s="7">
        <v>3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2</v>
      </c>
      <c r="T10" s="6">
        <f t="shared" si="0"/>
        <v>0.2</v>
      </c>
      <c r="U10" s="6">
        <f t="shared" si="1"/>
        <v>0.26241134751773049</v>
      </c>
      <c r="V10" s="6">
        <f t="shared" si="2"/>
        <v>0.3</v>
      </c>
    </row>
    <row r="11" spans="1:22" ht="20.100000000000001" customHeight="1" x14ac:dyDescent="0.25">
      <c r="A11" s="14" t="s">
        <v>61</v>
      </c>
      <c r="B11" s="7">
        <v>93</v>
      </c>
      <c r="C11" s="7">
        <v>329</v>
      </c>
      <c r="D11" s="7">
        <v>33</v>
      </c>
      <c r="E11" s="7">
        <v>86</v>
      </c>
      <c r="F11" s="7">
        <v>30</v>
      </c>
      <c r="G11" s="7">
        <v>21</v>
      </c>
      <c r="H11" s="7">
        <v>1</v>
      </c>
      <c r="I11" s="7">
        <v>5</v>
      </c>
      <c r="J11" s="7">
        <v>38</v>
      </c>
      <c r="K11" s="7">
        <v>56</v>
      </c>
      <c r="L11" s="7">
        <v>4</v>
      </c>
      <c r="M11" s="7">
        <v>3</v>
      </c>
      <c r="N11" s="7">
        <v>0</v>
      </c>
      <c r="O11" s="7">
        <v>0</v>
      </c>
      <c r="P11" s="7">
        <v>0</v>
      </c>
      <c r="Q11" s="7">
        <v>4</v>
      </c>
      <c r="R11" s="7">
        <v>0</v>
      </c>
      <c r="S11" s="7">
        <v>4</v>
      </c>
      <c r="T11" s="6">
        <f t="shared" si="0"/>
        <v>0.26139817629179329</v>
      </c>
      <c r="U11" s="6">
        <f t="shared" si="1"/>
        <v>0.34133333333333332</v>
      </c>
      <c r="V11" s="6">
        <f t="shared" si="2"/>
        <v>0.37689969604863222</v>
      </c>
    </row>
    <row r="12" spans="1:22" ht="20.100000000000001" customHeight="1" x14ac:dyDescent="0.25">
      <c r="A12" s="14" t="s">
        <v>62</v>
      </c>
      <c r="B12" s="7">
        <v>47</v>
      </c>
      <c r="C12" s="7">
        <v>121</v>
      </c>
      <c r="D12" s="7">
        <v>15</v>
      </c>
      <c r="E12" s="7">
        <v>21</v>
      </c>
      <c r="F12" s="7">
        <v>6</v>
      </c>
      <c r="G12" s="7">
        <v>4</v>
      </c>
      <c r="H12" s="7">
        <v>0</v>
      </c>
      <c r="I12" s="7">
        <v>1</v>
      </c>
      <c r="J12" s="7">
        <v>11</v>
      </c>
      <c r="K12" s="7">
        <v>24</v>
      </c>
      <c r="L12" s="7">
        <v>2</v>
      </c>
      <c r="M12" s="7">
        <v>1</v>
      </c>
      <c r="N12" s="7">
        <v>4</v>
      </c>
      <c r="O12" s="7">
        <v>1</v>
      </c>
      <c r="P12" s="7">
        <v>0</v>
      </c>
      <c r="Q12" s="7">
        <v>0</v>
      </c>
      <c r="R12" s="7">
        <v>0</v>
      </c>
      <c r="S12" s="7">
        <v>2</v>
      </c>
      <c r="T12" s="6">
        <f t="shared" si="0"/>
        <v>0.17355371900826447</v>
      </c>
      <c r="U12" s="6">
        <f t="shared" si="1"/>
        <v>0.2537313432835821</v>
      </c>
      <c r="V12" s="6">
        <f t="shared" si="2"/>
        <v>0.23140495867768596</v>
      </c>
    </row>
    <row r="13" spans="1:22" ht="20.100000000000001" customHeight="1" x14ac:dyDescent="0.25">
      <c r="A13" s="14" t="s">
        <v>63</v>
      </c>
      <c r="B13" s="7">
        <v>72</v>
      </c>
      <c r="C13" s="7">
        <v>240</v>
      </c>
      <c r="D13" s="7">
        <v>14</v>
      </c>
      <c r="E13" s="7">
        <v>59</v>
      </c>
      <c r="F13" s="7">
        <v>12</v>
      </c>
      <c r="G13" s="7">
        <v>14</v>
      </c>
      <c r="H13" s="7">
        <v>0</v>
      </c>
      <c r="I13" s="7">
        <v>1</v>
      </c>
      <c r="J13" s="7">
        <v>13</v>
      </c>
      <c r="K13" s="7">
        <v>51</v>
      </c>
      <c r="L13" s="7">
        <v>8</v>
      </c>
      <c r="M13" s="7">
        <v>2</v>
      </c>
      <c r="N13" s="7">
        <v>2</v>
      </c>
      <c r="O13" s="7">
        <v>2</v>
      </c>
      <c r="P13" s="7">
        <v>0</v>
      </c>
      <c r="Q13" s="7">
        <v>0</v>
      </c>
      <c r="R13" s="7">
        <v>0</v>
      </c>
      <c r="S13" s="7">
        <v>13</v>
      </c>
      <c r="T13" s="6">
        <f t="shared" si="0"/>
        <v>0.24583333333333332</v>
      </c>
      <c r="U13" s="6">
        <f t="shared" si="1"/>
        <v>0.3065134099616858</v>
      </c>
      <c r="V13" s="6">
        <f t="shared" si="2"/>
        <v>0.31666666666666665</v>
      </c>
    </row>
    <row r="14" spans="1:22" ht="20.100000000000001" customHeight="1" x14ac:dyDescent="0.25">
      <c r="A14" s="14" t="s">
        <v>64</v>
      </c>
      <c r="B14" s="7">
        <v>95</v>
      </c>
      <c r="C14" s="7">
        <v>337</v>
      </c>
      <c r="D14" s="7">
        <v>34</v>
      </c>
      <c r="E14" s="7">
        <v>77</v>
      </c>
      <c r="F14" s="7">
        <v>36</v>
      </c>
      <c r="G14" s="7">
        <v>19</v>
      </c>
      <c r="H14" s="7">
        <v>2</v>
      </c>
      <c r="I14" s="7">
        <v>8</v>
      </c>
      <c r="J14" s="7">
        <v>34</v>
      </c>
      <c r="K14" s="7">
        <v>93</v>
      </c>
      <c r="L14" s="7">
        <v>2</v>
      </c>
      <c r="M14" s="7">
        <v>0</v>
      </c>
      <c r="N14" s="7">
        <v>1</v>
      </c>
      <c r="O14" s="7">
        <v>2</v>
      </c>
      <c r="P14" s="7">
        <v>0</v>
      </c>
      <c r="Q14" s="7">
        <v>4</v>
      </c>
      <c r="R14" s="7">
        <v>0</v>
      </c>
      <c r="S14" s="7">
        <v>16</v>
      </c>
      <c r="T14" s="6">
        <f t="shared" si="0"/>
        <v>0.228486646884273</v>
      </c>
      <c r="U14" s="6">
        <f t="shared" si="1"/>
        <v>0.29973474801061006</v>
      </c>
      <c r="V14" s="6">
        <f t="shared" si="2"/>
        <v>0.36795252225519287</v>
      </c>
    </row>
    <row r="15" spans="1:22" ht="20.100000000000001" customHeight="1" x14ac:dyDescent="0.25">
      <c r="A15" s="14" t="s">
        <v>72</v>
      </c>
      <c r="B15" s="7">
        <v>11</v>
      </c>
      <c r="C15" s="7">
        <v>19</v>
      </c>
      <c r="D15" s="7">
        <v>0</v>
      </c>
      <c r="E15" s="7">
        <v>3</v>
      </c>
      <c r="F15" s="7">
        <v>0</v>
      </c>
      <c r="G15" s="7">
        <v>0</v>
      </c>
      <c r="H15" s="7">
        <v>0</v>
      </c>
      <c r="I15" s="7">
        <v>0</v>
      </c>
      <c r="J15" s="7">
        <v>2</v>
      </c>
      <c r="K15" s="7">
        <v>6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6">
        <f t="shared" ref="T15" si="3">+E15/C15</f>
        <v>0.15789473684210525</v>
      </c>
      <c r="U15" s="6">
        <f t="shared" ref="U15" si="4">(E15+J15+L15)/(C15+J15+L15+Q15)</f>
        <v>0.23809523809523808</v>
      </c>
      <c r="V15" s="6">
        <f t="shared" ref="V15" si="5">((E15-G15-H15-I15)+(G15*2)+(H15*3)+(I15*4))/C15</f>
        <v>0.15789473684210525</v>
      </c>
    </row>
    <row r="16" spans="1:22" ht="20.100000000000001" customHeight="1" x14ac:dyDescent="0.25">
      <c r="A16" s="14" t="s">
        <v>65</v>
      </c>
      <c r="B16" s="7">
        <v>93</v>
      </c>
      <c r="C16" s="7">
        <v>301</v>
      </c>
      <c r="D16" s="7">
        <v>32</v>
      </c>
      <c r="E16" s="7">
        <v>60</v>
      </c>
      <c r="F16" s="7">
        <v>31</v>
      </c>
      <c r="G16" s="7">
        <v>15</v>
      </c>
      <c r="H16" s="7">
        <v>1</v>
      </c>
      <c r="I16" s="7">
        <v>7</v>
      </c>
      <c r="J16" s="7">
        <v>24</v>
      </c>
      <c r="K16" s="7">
        <v>87</v>
      </c>
      <c r="L16" s="7">
        <v>10</v>
      </c>
      <c r="M16" s="7">
        <v>3</v>
      </c>
      <c r="N16" s="7">
        <v>1</v>
      </c>
      <c r="O16" s="7">
        <v>1</v>
      </c>
      <c r="P16" s="7">
        <v>0</v>
      </c>
      <c r="Q16" s="7">
        <v>2</v>
      </c>
      <c r="R16" s="7">
        <v>2</v>
      </c>
      <c r="S16" s="7">
        <v>6</v>
      </c>
      <c r="T16" s="6">
        <f t="shared" si="0"/>
        <v>0.19933554817275748</v>
      </c>
      <c r="U16" s="6">
        <f t="shared" si="1"/>
        <v>0.27893175074183979</v>
      </c>
      <c r="V16" s="6">
        <f t="shared" si="2"/>
        <v>0.32558139534883723</v>
      </c>
    </row>
    <row r="17" spans="1:22" ht="20.100000000000001" customHeight="1" x14ac:dyDescent="0.25">
      <c r="A17" s="14" t="s">
        <v>66</v>
      </c>
      <c r="B17" s="7">
        <v>1</v>
      </c>
      <c r="C17" s="7">
        <v>4</v>
      </c>
      <c r="D17" s="7">
        <v>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6">
        <f t="shared" si="0"/>
        <v>0.25</v>
      </c>
      <c r="U17" s="6">
        <f t="shared" si="1"/>
        <v>0.25</v>
      </c>
      <c r="V17" s="6">
        <f t="shared" si="2"/>
        <v>0.25</v>
      </c>
    </row>
    <row r="18" spans="1:22" ht="20.100000000000001" customHeight="1" x14ac:dyDescent="0.25">
      <c r="A18" s="14" t="s">
        <v>67</v>
      </c>
      <c r="B18" s="7">
        <v>37</v>
      </c>
      <c r="C18" s="7">
        <v>96</v>
      </c>
      <c r="D18" s="7">
        <v>11</v>
      </c>
      <c r="E18" s="7">
        <v>27</v>
      </c>
      <c r="F18" s="7">
        <v>7</v>
      </c>
      <c r="G18" s="7">
        <v>9</v>
      </c>
      <c r="H18" s="7">
        <v>0</v>
      </c>
      <c r="I18" s="7">
        <v>2</v>
      </c>
      <c r="J18" s="7">
        <v>13</v>
      </c>
      <c r="K18" s="7">
        <v>26</v>
      </c>
      <c r="L18" s="7">
        <v>4</v>
      </c>
      <c r="M18" s="7">
        <v>0</v>
      </c>
      <c r="N18" s="7">
        <v>1</v>
      </c>
      <c r="O18" s="7">
        <v>0</v>
      </c>
      <c r="P18" s="7">
        <v>0</v>
      </c>
      <c r="Q18" s="7">
        <v>1</v>
      </c>
      <c r="R18" s="7">
        <v>0</v>
      </c>
      <c r="S18" s="7">
        <v>1</v>
      </c>
      <c r="T18" s="6">
        <f t="shared" ref="T18" si="6">+E18/C18</f>
        <v>0.28125</v>
      </c>
      <c r="U18" s="6">
        <f t="shared" ref="U18" si="7">(E18+J18+L18)/(C18+J18+L18+Q18)</f>
        <v>0.38596491228070173</v>
      </c>
      <c r="V18" s="6">
        <f t="shared" ref="V18" si="8">((E18-G18-H18-I18)+(G18*2)+(H18*3)+(I18*4))/C18</f>
        <v>0.4375</v>
      </c>
    </row>
    <row r="19" spans="1:22" ht="20.100000000000001" customHeight="1" x14ac:dyDescent="0.25">
      <c r="A19" s="14" t="s">
        <v>68</v>
      </c>
      <c r="B19" s="7">
        <v>68</v>
      </c>
      <c r="C19" s="7">
        <v>193</v>
      </c>
      <c r="D19" s="7">
        <v>21</v>
      </c>
      <c r="E19" s="7">
        <v>51</v>
      </c>
      <c r="F19" s="7">
        <v>25</v>
      </c>
      <c r="G19" s="7">
        <v>9</v>
      </c>
      <c r="H19" s="7">
        <v>2</v>
      </c>
      <c r="I19" s="7">
        <v>5</v>
      </c>
      <c r="J19" s="7">
        <v>18</v>
      </c>
      <c r="K19" s="7">
        <v>51</v>
      </c>
      <c r="L19" s="7">
        <v>1</v>
      </c>
      <c r="M19" s="7">
        <v>1</v>
      </c>
      <c r="N19" s="7">
        <v>2</v>
      </c>
      <c r="O19" s="7">
        <v>1</v>
      </c>
      <c r="P19" s="7">
        <v>0</v>
      </c>
      <c r="Q19" s="7">
        <v>1</v>
      </c>
      <c r="R19" s="7">
        <v>0</v>
      </c>
      <c r="S19" s="7">
        <v>4</v>
      </c>
      <c r="T19" s="6">
        <f t="shared" si="0"/>
        <v>0.26424870466321243</v>
      </c>
      <c r="U19" s="6">
        <f t="shared" si="1"/>
        <v>0.32863849765258218</v>
      </c>
      <c r="V19" s="6">
        <f t="shared" si="2"/>
        <v>0.40932642487046633</v>
      </c>
    </row>
    <row r="20" spans="1:22" ht="20.100000000000001" customHeight="1" x14ac:dyDescent="0.25">
      <c r="A20" s="14" t="s">
        <v>69</v>
      </c>
      <c r="B20" s="7">
        <v>72</v>
      </c>
      <c r="C20" s="7">
        <v>200</v>
      </c>
      <c r="D20" s="7">
        <v>16</v>
      </c>
      <c r="E20" s="7">
        <v>42</v>
      </c>
      <c r="F20" s="7">
        <v>18</v>
      </c>
      <c r="G20" s="7">
        <v>14</v>
      </c>
      <c r="H20" s="7">
        <v>1</v>
      </c>
      <c r="I20" s="7">
        <v>4</v>
      </c>
      <c r="J20" s="7">
        <v>7</v>
      </c>
      <c r="K20" s="7">
        <v>37</v>
      </c>
      <c r="L20" s="7">
        <v>4</v>
      </c>
      <c r="M20" s="7">
        <v>0</v>
      </c>
      <c r="N20" s="7">
        <v>4</v>
      </c>
      <c r="O20" s="7">
        <v>1</v>
      </c>
      <c r="P20" s="7">
        <v>0</v>
      </c>
      <c r="Q20" s="7">
        <v>0</v>
      </c>
      <c r="R20" s="7">
        <v>0</v>
      </c>
      <c r="S20" s="7">
        <v>4</v>
      </c>
      <c r="T20" s="6">
        <f t="shared" ref="T20" si="9">+E20/C20</f>
        <v>0.21</v>
      </c>
      <c r="U20" s="6">
        <f t="shared" ref="U20" si="10">(E20+J20+L20)/(C20+J20+L20+Q20)</f>
        <v>0.25118483412322273</v>
      </c>
      <c r="V20" s="6">
        <f t="shared" ref="V20" si="11">((E20-G20-H20-I20)+(G20*2)+(H20*3)+(I20*4))/C20</f>
        <v>0.35</v>
      </c>
    </row>
    <row r="21" spans="1:22" ht="20.100000000000001" customHeight="1" x14ac:dyDescent="0.25">
      <c r="A21" s="14" t="s">
        <v>70</v>
      </c>
      <c r="B21" s="7">
        <v>42</v>
      </c>
      <c r="C21" s="7">
        <v>106</v>
      </c>
      <c r="D21" s="7">
        <v>6</v>
      </c>
      <c r="E21" s="7">
        <v>20</v>
      </c>
      <c r="F21" s="7">
        <v>13</v>
      </c>
      <c r="G21" s="7">
        <v>2</v>
      </c>
      <c r="H21" s="7">
        <v>0</v>
      </c>
      <c r="I21" s="7">
        <v>0</v>
      </c>
      <c r="J21" s="7">
        <v>5</v>
      </c>
      <c r="K21" s="7">
        <v>16</v>
      </c>
      <c r="L21" s="7">
        <v>0</v>
      </c>
      <c r="M21" s="7">
        <v>0</v>
      </c>
      <c r="N21" s="7">
        <v>0</v>
      </c>
      <c r="O21" s="7">
        <v>1</v>
      </c>
      <c r="P21" s="7">
        <v>0</v>
      </c>
      <c r="Q21" s="7">
        <v>1</v>
      </c>
      <c r="R21" s="7">
        <v>2</v>
      </c>
      <c r="S21" s="7">
        <v>0</v>
      </c>
      <c r="T21" s="6">
        <f t="shared" si="0"/>
        <v>0.18867924528301888</v>
      </c>
      <c r="U21" s="6">
        <f t="shared" si="1"/>
        <v>0.22321428571428573</v>
      </c>
      <c r="V21" s="6">
        <f t="shared" si="2"/>
        <v>0.20754716981132076</v>
      </c>
    </row>
    <row r="22" spans="1:22" ht="20.100000000000001" customHeight="1" x14ac:dyDescent="0.25">
      <c r="A22" s="14" t="s">
        <v>71</v>
      </c>
      <c r="B22" s="7">
        <v>17</v>
      </c>
      <c r="C22" s="7">
        <v>41</v>
      </c>
      <c r="D22" s="7">
        <v>4</v>
      </c>
      <c r="E22" s="7">
        <v>9</v>
      </c>
      <c r="F22" s="7">
        <v>2</v>
      </c>
      <c r="G22" s="7">
        <v>2</v>
      </c>
      <c r="H22" s="7">
        <v>0</v>
      </c>
      <c r="I22" s="7">
        <v>0</v>
      </c>
      <c r="J22" s="7">
        <v>2</v>
      </c>
      <c r="K22" s="7">
        <v>6</v>
      </c>
      <c r="L22" s="7">
        <v>0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6">
        <f t="shared" si="0"/>
        <v>0.21951219512195122</v>
      </c>
      <c r="U22" s="6">
        <f t="shared" si="1"/>
        <v>0.2558139534883721</v>
      </c>
      <c r="V22" s="6">
        <f t="shared" si="2"/>
        <v>0.26829268292682928</v>
      </c>
    </row>
    <row r="23" spans="1:22" ht="20.100000000000001" customHeight="1" x14ac:dyDescent="0.25">
      <c r="A23" s="1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6"/>
      <c r="U23" s="6"/>
      <c r="V23" s="6"/>
    </row>
    <row r="24" spans="1:22" ht="18" x14ac:dyDescent="0.25">
      <c r="A24" s="4" t="s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6">
        <v>0</v>
      </c>
      <c r="U24" s="6">
        <v>0</v>
      </c>
      <c r="V24" s="6">
        <v>0</v>
      </c>
    </row>
    <row r="25" spans="1:22" x14ac:dyDescent="0.3">
      <c r="A25" s="4" t="s">
        <v>23</v>
      </c>
      <c r="F25" t="s">
        <v>23</v>
      </c>
      <c r="U25" s="6"/>
    </row>
    <row r="26" spans="1:22" s="1" customFormat="1" ht="18" x14ac:dyDescent="0.25">
      <c r="A26" s="8" t="s">
        <v>24</v>
      </c>
      <c r="B26" s="1">
        <f>C47</f>
        <v>100</v>
      </c>
      <c r="C26" s="1">
        <f t="shared" ref="C26:S26" si="12">+SUM(C4:C24)</f>
        <v>3277</v>
      </c>
      <c r="D26" s="1">
        <f t="shared" si="12"/>
        <v>334</v>
      </c>
      <c r="E26" s="1">
        <f t="shared" si="12"/>
        <v>746</v>
      </c>
      <c r="F26" s="1">
        <f t="shared" si="12"/>
        <v>318</v>
      </c>
      <c r="G26" s="1">
        <f t="shared" si="12"/>
        <v>168</v>
      </c>
      <c r="H26" s="1">
        <f t="shared" si="12"/>
        <v>12</v>
      </c>
      <c r="I26" s="1">
        <f t="shared" si="12"/>
        <v>71</v>
      </c>
      <c r="J26" s="1">
        <f t="shared" si="12"/>
        <v>283</v>
      </c>
      <c r="K26" s="1">
        <f t="shared" si="12"/>
        <v>764</v>
      </c>
      <c r="L26" s="1">
        <f t="shared" si="12"/>
        <v>49</v>
      </c>
      <c r="M26" s="1">
        <f t="shared" si="12"/>
        <v>18</v>
      </c>
      <c r="N26" s="1">
        <f t="shared" si="12"/>
        <v>35</v>
      </c>
      <c r="O26" s="1">
        <f t="shared" si="12"/>
        <v>13</v>
      </c>
      <c r="P26" s="1">
        <f t="shared" si="12"/>
        <v>0</v>
      </c>
      <c r="Q26" s="1">
        <f t="shared" si="12"/>
        <v>26</v>
      </c>
      <c r="R26" s="1">
        <f t="shared" si="12"/>
        <v>6</v>
      </c>
      <c r="S26" s="1">
        <f t="shared" si="12"/>
        <v>93</v>
      </c>
      <c r="T26" s="6">
        <f>+E26/C26</f>
        <v>0.22764723832773878</v>
      </c>
      <c r="U26" s="6">
        <f>(E26+J26+L26)/(C26+J26+L26+Q26)</f>
        <v>0.2965612104539202</v>
      </c>
      <c r="V26" s="6">
        <f>((E26-G26-H26-I26)+(G26*2)+(H26*3)+(I26*4))/C26</f>
        <v>0.35123588648153797</v>
      </c>
    </row>
    <row r="27" spans="1:22" s="1" customFormat="1" ht="18" x14ac:dyDescent="0.25">
      <c r="A27" s="8"/>
      <c r="T27" s="6"/>
      <c r="U27" s="6"/>
      <c r="V27" s="6"/>
    </row>
    <row r="28" spans="1:22" s="9" customFormat="1" ht="25.5" customHeight="1" x14ac:dyDescent="0.25">
      <c r="A28" s="3" t="s">
        <v>22</v>
      </c>
      <c r="B28" s="1" t="s">
        <v>25</v>
      </c>
      <c r="C28" s="1" t="s">
        <v>26</v>
      </c>
      <c r="D28" s="1" t="s">
        <v>27</v>
      </c>
      <c r="E28" s="1" t="s">
        <v>3</v>
      </c>
      <c r="F28" s="1" t="s">
        <v>28</v>
      </c>
      <c r="G28" s="1" t="s">
        <v>4</v>
      </c>
      <c r="H28" s="1" t="s">
        <v>9</v>
      </c>
      <c r="I28" s="1" t="s">
        <v>10</v>
      </c>
      <c r="J28" s="1" t="s">
        <v>29</v>
      </c>
      <c r="K28" s="1" t="s">
        <v>30</v>
      </c>
      <c r="L28" s="1" t="s">
        <v>31</v>
      </c>
      <c r="M28" s="1" t="s">
        <v>32</v>
      </c>
      <c r="N28" s="1" t="s">
        <v>33</v>
      </c>
      <c r="O28" s="1" t="s">
        <v>34</v>
      </c>
      <c r="P28" s="1" t="s">
        <v>8</v>
      </c>
      <c r="Q28" s="1" t="s">
        <v>18</v>
      </c>
      <c r="R28" s="1" t="s">
        <v>2</v>
      </c>
      <c r="T28" s="1" t="s">
        <v>35</v>
      </c>
      <c r="U28" s="1" t="s">
        <v>19</v>
      </c>
      <c r="V28" s="1" t="s">
        <v>36</v>
      </c>
    </row>
    <row r="29" spans="1:22" ht="18" customHeight="1" x14ac:dyDescent="0.3">
      <c r="A29" s="14" t="s">
        <v>38</v>
      </c>
      <c r="B29" s="7">
        <v>18</v>
      </c>
      <c r="C29" s="7">
        <v>18</v>
      </c>
      <c r="D29" s="17">
        <v>110</v>
      </c>
      <c r="E29" s="7">
        <v>52</v>
      </c>
      <c r="F29" s="7">
        <v>44</v>
      </c>
      <c r="G29" s="7">
        <v>112</v>
      </c>
      <c r="H29" s="7">
        <v>29</v>
      </c>
      <c r="I29" s="7">
        <v>86</v>
      </c>
      <c r="J29" s="7">
        <v>4</v>
      </c>
      <c r="K29" s="7">
        <v>9</v>
      </c>
      <c r="L29" s="7">
        <v>0</v>
      </c>
      <c r="M29" s="7">
        <v>0</v>
      </c>
      <c r="N29" s="7">
        <v>0</v>
      </c>
      <c r="O29" s="7">
        <v>4</v>
      </c>
      <c r="P29" s="7">
        <v>17</v>
      </c>
      <c r="Q29" s="7">
        <v>10</v>
      </c>
      <c r="R29" s="7">
        <v>436</v>
      </c>
      <c r="T29" s="10">
        <f>F29*9/D29</f>
        <v>3.6</v>
      </c>
      <c r="U29" s="11">
        <f>+G29/R29</f>
        <v>0.25688073394495414</v>
      </c>
      <c r="V29" s="11">
        <f>(G29+H29)/D29</f>
        <v>1.2818181818181817</v>
      </c>
    </row>
    <row r="30" spans="1:22" ht="18" customHeight="1" x14ac:dyDescent="0.3">
      <c r="A30" s="14" t="s">
        <v>39</v>
      </c>
      <c r="B30" s="7">
        <v>19</v>
      </c>
      <c r="C30" s="7">
        <v>19</v>
      </c>
      <c r="D30" s="17">
        <v>134.66</v>
      </c>
      <c r="E30" s="7">
        <v>73</v>
      </c>
      <c r="F30" s="7">
        <v>66</v>
      </c>
      <c r="G30" s="7">
        <v>140</v>
      </c>
      <c r="H30" s="7">
        <v>39</v>
      </c>
      <c r="I30" s="7">
        <v>111</v>
      </c>
      <c r="J30" s="7">
        <v>4</v>
      </c>
      <c r="K30" s="7">
        <v>12</v>
      </c>
      <c r="L30" s="7">
        <v>0</v>
      </c>
      <c r="M30" s="7">
        <v>3</v>
      </c>
      <c r="N30" s="7">
        <v>1</v>
      </c>
      <c r="O30" s="7">
        <v>7</v>
      </c>
      <c r="P30" s="7">
        <v>16</v>
      </c>
      <c r="Q30" s="7">
        <v>16</v>
      </c>
      <c r="R30" s="7">
        <v>530</v>
      </c>
      <c r="T30" s="10">
        <f>F30*9/D30</f>
        <v>4.4111094608643997</v>
      </c>
      <c r="U30" s="11">
        <f>+G30/R30</f>
        <v>0.26415094339622641</v>
      </c>
      <c r="V30" s="11">
        <f>(G30+H30)/D30</f>
        <v>1.3292737264221002</v>
      </c>
    </row>
    <row r="31" spans="1:22" ht="18" customHeight="1" x14ac:dyDescent="0.3">
      <c r="A31" s="14" t="s">
        <v>40</v>
      </c>
      <c r="B31" s="7">
        <v>23</v>
      </c>
      <c r="C31" s="7">
        <v>0</v>
      </c>
      <c r="D31" s="17">
        <v>24.34</v>
      </c>
      <c r="E31" s="7">
        <v>14</v>
      </c>
      <c r="F31" s="7">
        <v>10</v>
      </c>
      <c r="G31" s="7">
        <v>20</v>
      </c>
      <c r="H31" s="7">
        <v>6</v>
      </c>
      <c r="I31" s="7">
        <v>34</v>
      </c>
      <c r="J31" s="7">
        <v>0</v>
      </c>
      <c r="K31" s="7">
        <v>2</v>
      </c>
      <c r="L31" s="7">
        <v>5</v>
      </c>
      <c r="M31" s="7">
        <v>0</v>
      </c>
      <c r="N31" s="7">
        <v>0</v>
      </c>
      <c r="O31" s="7">
        <v>1</v>
      </c>
      <c r="P31" s="7">
        <v>4</v>
      </c>
      <c r="Q31" s="7">
        <v>6</v>
      </c>
      <c r="R31" s="7">
        <v>85</v>
      </c>
      <c r="T31" s="10">
        <f>F31*9/D31</f>
        <v>3.6976170912078881</v>
      </c>
      <c r="U31" s="11">
        <f>+G31/R31</f>
        <v>0.23529411764705882</v>
      </c>
      <c r="V31" s="11">
        <f>(G31+H31)/D31</f>
        <v>1.0682004930156122</v>
      </c>
    </row>
    <row r="32" spans="1:22" ht="18" customHeight="1" x14ac:dyDescent="0.3">
      <c r="A32" s="14" t="s">
        <v>73</v>
      </c>
      <c r="B32" s="7">
        <v>7</v>
      </c>
      <c r="C32" s="7">
        <v>0</v>
      </c>
      <c r="D32" s="17">
        <v>9.66</v>
      </c>
      <c r="E32" s="7">
        <v>3</v>
      </c>
      <c r="F32" s="7">
        <v>3</v>
      </c>
      <c r="G32" s="7">
        <v>10</v>
      </c>
      <c r="H32" s="7">
        <v>1</v>
      </c>
      <c r="I32" s="7">
        <v>10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3</v>
      </c>
      <c r="Q32" s="7">
        <v>1</v>
      </c>
      <c r="R32" s="7">
        <v>35</v>
      </c>
      <c r="T32" s="10">
        <f>F32*9/D32</f>
        <v>2.7950310559006213</v>
      </c>
      <c r="U32" s="11">
        <f>+G32/R32</f>
        <v>0.2857142857142857</v>
      </c>
      <c r="V32" s="11">
        <f>(G32+H32)/D32</f>
        <v>1.1387163561076605</v>
      </c>
    </row>
    <row r="33" spans="1:22" ht="18" customHeight="1" x14ac:dyDescent="0.3">
      <c r="A33" s="14" t="s">
        <v>41</v>
      </c>
      <c r="B33" s="7">
        <v>9</v>
      </c>
      <c r="C33" s="7">
        <v>0</v>
      </c>
      <c r="D33" s="17">
        <v>11.66</v>
      </c>
      <c r="E33" s="7">
        <v>9</v>
      </c>
      <c r="F33" s="7">
        <v>9</v>
      </c>
      <c r="G33" s="7">
        <v>15</v>
      </c>
      <c r="H33" s="7">
        <v>4</v>
      </c>
      <c r="I33" s="7">
        <v>7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</v>
      </c>
      <c r="P33" s="7">
        <v>4</v>
      </c>
      <c r="Q33" s="7">
        <v>1</v>
      </c>
      <c r="R33" s="7">
        <v>48</v>
      </c>
      <c r="T33" s="10">
        <f>F33*9/D33</f>
        <v>6.9468267581475125</v>
      </c>
      <c r="U33" s="11">
        <f>+G33/R33</f>
        <v>0.3125</v>
      </c>
      <c r="V33" s="11">
        <f>(G33+H33)/D33</f>
        <v>1.6295025728987993</v>
      </c>
    </row>
    <row r="34" spans="1:22" ht="18" customHeight="1" x14ac:dyDescent="0.3">
      <c r="A34" s="14" t="s">
        <v>42</v>
      </c>
      <c r="B34" s="7">
        <v>35</v>
      </c>
      <c r="C34" s="7">
        <v>0</v>
      </c>
      <c r="D34" s="17">
        <v>38</v>
      </c>
      <c r="E34" s="7">
        <v>18</v>
      </c>
      <c r="F34" s="7">
        <v>17</v>
      </c>
      <c r="G34" s="7">
        <v>32</v>
      </c>
      <c r="H34" s="7">
        <v>14</v>
      </c>
      <c r="I34" s="7">
        <v>25</v>
      </c>
      <c r="J34" s="7">
        <v>1</v>
      </c>
      <c r="K34" s="7">
        <v>2</v>
      </c>
      <c r="L34" s="7">
        <v>4</v>
      </c>
      <c r="M34" s="7">
        <v>0</v>
      </c>
      <c r="N34" s="7">
        <v>0</v>
      </c>
      <c r="O34" s="7">
        <v>2</v>
      </c>
      <c r="P34" s="7">
        <v>8</v>
      </c>
      <c r="Q34" s="7">
        <v>5</v>
      </c>
      <c r="R34" s="7">
        <v>141</v>
      </c>
      <c r="T34" s="10">
        <f>F34*9/D34</f>
        <v>4.0263157894736841</v>
      </c>
      <c r="U34" s="11">
        <f>+G34/R34</f>
        <v>0.22695035460992907</v>
      </c>
      <c r="V34" s="11">
        <f>(G34+H34)/D34</f>
        <v>1.2105263157894737</v>
      </c>
    </row>
    <row r="35" spans="1:22" ht="18" customHeight="1" x14ac:dyDescent="0.3">
      <c r="A35" s="14" t="s">
        <v>43</v>
      </c>
      <c r="B35" s="7">
        <v>5</v>
      </c>
      <c r="C35" s="7">
        <v>5</v>
      </c>
      <c r="D35" s="17">
        <v>24.34</v>
      </c>
      <c r="E35" s="7">
        <v>22</v>
      </c>
      <c r="F35" s="7">
        <v>18</v>
      </c>
      <c r="G35" s="7">
        <v>39</v>
      </c>
      <c r="H35" s="7">
        <v>9</v>
      </c>
      <c r="I35" s="7">
        <v>25</v>
      </c>
      <c r="J35" s="7">
        <v>1</v>
      </c>
      <c r="K35" s="7">
        <v>2</v>
      </c>
      <c r="L35" s="7">
        <v>0</v>
      </c>
      <c r="M35" s="7">
        <v>0</v>
      </c>
      <c r="N35" s="7">
        <v>0</v>
      </c>
      <c r="O35" s="7">
        <v>2</v>
      </c>
      <c r="P35" s="7">
        <v>7</v>
      </c>
      <c r="Q35" s="7">
        <v>2</v>
      </c>
      <c r="R35" s="7">
        <v>110</v>
      </c>
      <c r="T35" s="10">
        <f>F35*9/D35</f>
        <v>6.6557107641741986</v>
      </c>
      <c r="U35" s="11">
        <f>+G35/R35</f>
        <v>0.35454545454545455</v>
      </c>
      <c r="V35" s="11">
        <f>(G35+H35)/D35</f>
        <v>1.9720624486442071</v>
      </c>
    </row>
    <row r="36" spans="1:22" ht="18" customHeight="1" x14ac:dyDescent="0.3">
      <c r="A36" s="14" t="s">
        <v>44</v>
      </c>
      <c r="B36" s="7">
        <v>18</v>
      </c>
      <c r="C36" s="7">
        <v>18</v>
      </c>
      <c r="D36" s="17">
        <v>118</v>
      </c>
      <c r="E36" s="7">
        <v>64</v>
      </c>
      <c r="F36" s="7">
        <v>62</v>
      </c>
      <c r="G36" s="7">
        <v>139</v>
      </c>
      <c r="H36" s="7">
        <v>19</v>
      </c>
      <c r="I36" s="7">
        <v>103</v>
      </c>
      <c r="J36" s="7">
        <v>6</v>
      </c>
      <c r="K36" s="7">
        <v>10</v>
      </c>
      <c r="L36" s="7">
        <v>0</v>
      </c>
      <c r="M36" s="7">
        <v>2</v>
      </c>
      <c r="N36" s="7">
        <v>1</v>
      </c>
      <c r="O36" s="7">
        <v>5</v>
      </c>
      <c r="P36" s="7">
        <v>19</v>
      </c>
      <c r="Q36" s="7">
        <v>14</v>
      </c>
      <c r="R36" s="7">
        <v>487</v>
      </c>
      <c r="T36" s="10">
        <f>F36*9/D36</f>
        <v>4.7288135593220337</v>
      </c>
      <c r="U36" s="11">
        <f>+G36/R36</f>
        <v>0.28542094455852157</v>
      </c>
      <c r="V36" s="11">
        <f>(G36+H36)/D36</f>
        <v>1.3389830508474576</v>
      </c>
    </row>
    <row r="37" spans="1:22" ht="18" customHeight="1" x14ac:dyDescent="0.3">
      <c r="A37" s="14" t="s">
        <v>45</v>
      </c>
      <c r="B37" s="7">
        <v>28</v>
      </c>
      <c r="C37" s="7">
        <v>0</v>
      </c>
      <c r="D37" s="17">
        <v>34</v>
      </c>
      <c r="E37" s="7">
        <v>29</v>
      </c>
      <c r="F37" s="7">
        <v>22</v>
      </c>
      <c r="G37" s="7">
        <v>47</v>
      </c>
      <c r="H37" s="7">
        <v>10</v>
      </c>
      <c r="I37" s="7">
        <v>38</v>
      </c>
      <c r="J37" s="7">
        <v>2</v>
      </c>
      <c r="K37" s="7">
        <v>3</v>
      </c>
      <c r="L37" s="7">
        <v>1</v>
      </c>
      <c r="M37" s="7">
        <v>0</v>
      </c>
      <c r="N37" s="7">
        <v>0</v>
      </c>
      <c r="O37" s="7">
        <v>2</v>
      </c>
      <c r="P37" s="7">
        <v>9</v>
      </c>
      <c r="Q37" s="7">
        <v>1</v>
      </c>
      <c r="R37" s="7">
        <v>147</v>
      </c>
      <c r="T37" s="10">
        <f>F37*9/D37</f>
        <v>5.8235294117647056</v>
      </c>
      <c r="U37" s="11">
        <f>+G37/R37</f>
        <v>0.31972789115646261</v>
      </c>
      <c r="V37" s="11">
        <f>(G37+H37)/D37</f>
        <v>1.6764705882352942</v>
      </c>
    </row>
    <row r="38" spans="1:22" ht="18" customHeight="1" x14ac:dyDescent="0.3">
      <c r="A38" s="14" t="s">
        <v>46</v>
      </c>
      <c r="B38" s="7">
        <v>35</v>
      </c>
      <c r="C38" s="7">
        <v>0</v>
      </c>
      <c r="D38" s="17">
        <v>25.34</v>
      </c>
      <c r="E38" s="7">
        <v>14</v>
      </c>
      <c r="F38" s="7">
        <v>15</v>
      </c>
      <c r="G38" s="7">
        <v>26</v>
      </c>
      <c r="H38" s="7">
        <v>11</v>
      </c>
      <c r="I38" s="7">
        <v>20</v>
      </c>
      <c r="J38" s="7">
        <v>0</v>
      </c>
      <c r="K38" s="7">
        <v>1</v>
      </c>
      <c r="L38" s="7">
        <v>0</v>
      </c>
      <c r="M38" s="7">
        <v>0</v>
      </c>
      <c r="N38" s="7">
        <v>0</v>
      </c>
      <c r="O38" s="7">
        <v>2</v>
      </c>
      <c r="P38" s="7">
        <v>5</v>
      </c>
      <c r="Q38" s="7">
        <v>3</v>
      </c>
      <c r="R38" s="7">
        <v>100</v>
      </c>
      <c r="T38" s="10">
        <f>F38*9/D38</f>
        <v>5.3275453827940016</v>
      </c>
      <c r="U38" s="11">
        <f>+G38/R38</f>
        <v>0.26</v>
      </c>
      <c r="V38" s="11">
        <f>(G38+H38)/D38</f>
        <v>1.4601420678768746</v>
      </c>
    </row>
    <row r="39" spans="1:22" ht="18" customHeight="1" x14ac:dyDescent="0.3">
      <c r="A39" s="14" t="s">
        <v>47</v>
      </c>
      <c r="B39" s="7">
        <v>20</v>
      </c>
      <c r="C39" s="7">
        <v>0</v>
      </c>
      <c r="D39" s="17">
        <v>16</v>
      </c>
      <c r="E39" s="7">
        <v>6</v>
      </c>
      <c r="F39" s="7">
        <v>6</v>
      </c>
      <c r="G39" s="7">
        <v>6</v>
      </c>
      <c r="H39" s="7">
        <v>6</v>
      </c>
      <c r="I39" s="7">
        <v>14</v>
      </c>
      <c r="J39" s="7">
        <v>0</v>
      </c>
      <c r="K39" s="7">
        <v>1</v>
      </c>
      <c r="L39" s="7">
        <v>1</v>
      </c>
      <c r="M39" s="7">
        <v>0</v>
      </c>
      <c r="N39" s="7">
        <v>0</v>
      </c>
      <c r="O39" s="7">
        <v>0</v>
      </c>
      <c r="P39" s="7">
        <v>1</v>
      </c>
      <c r="Q39" s="7">
        <v>2</v>
      </c>
      <c r="R39" s="7">
        <v>53</v>
      </c>
      <c r="T39" s="10">
        <f>F39*9/D39</f>
        <v>3.375</v>
      </c>
      <c r="U39" s="11">
        <f>+G39/R39</f>
        <v>0.11320754716981132</v>
      </c>
      <c r="V39" s="11">
        <f>(G39+H39)/D39</f>
        <v>0.75</v>
      </c>
    </row>
    <row r="40" spans="1:22" ht="18" customHeight="1" x14ac:dyDescent="0.3">
      <c r="A40" s="14" t="s">
        <v>48</v>
      </c>
      <c r="B40" s="7">
        <v>6</v>
      </c>
      <c r="C40" s="7">
        <v>1</v>
      </c>
      <c r="D40" s="17">
        <v>7.66</v>
      </c>
      <c r="E40" s="7">
        <v>12</v>
      </c>
      <c r="F40" s="7">
        <v>12</v>
      </c>
      <c r="G40" s="7">
        <v>12</v>
      </c>
      <c r="H40" s="7">
        <v>4</v>
      </c>
      <c r="I40" s="7">
        <v>6</v>
      </c>
      <c r="J40" s="7">
        <v>1</v>
      </c>
      <c r="K40" s="7">
        <v>1</v>
      </c>
      <c r="L40" s="7">
        <v>1</v>
      </c>
      <c r="M40" s="7">
        <v>0</v>
      </c>
      <c r="N40" s="7">
        <v>0</v>
      </c>
      <c r="O40" s="7">
        <v>1</v>
      </c>
      <c r="P40" s="7">
        <v>1</v>
      </c>
      <c r="Q40" s="7">
        <v>0</v>
      </c>
      <c r="R40" s="7">
        <v>33</v>
      </c>
      <c r="T40" s="10">
        <f>F40*9/D40</f>
        <v>14.099216710182768</v>
      </c>
      <c r="U40" s="11">
        <f>+G40/R40</f>
        <v>0.36363636363636365</v>
      </c>
      <c r="V40" s="11">
        <f>(G40+H40)/D40</f>
        <v>2.0887728459530024</v>
      </c>
    </row>
    <row r="41" spans="1:22" ht="18" customHeight="1" x14ac:dyDescent="0.3">
      <c r="A41" s="14" t="s">
        <v>49</v>
      </c>
      <c r="B41" s="7">
        <v>29</v>
      </c>
      <c r="C41" s="7">
        <v>0</v>
      </c>
      <c r="D41" s="17">
        <v>30</v>
      </c>
      <c r="E41" s="7">
        <v>23</v>
      </c>
      <c r="F41" s="7">
        <v>20</v>
      </c>
      <c r="G41" s="7">
        <v>39</v>
      </c>
      <c r="H41" s="7">
        <v>13</v>
      </c>
      <c r="I41" s="7">
        <v>30</v>
      </c>
      <c r="J41" s="7">
        <v>2</v>
      </c>
      <c r="K41" s="7">
        <v>1</v>
      </c>
      <c r="L41" s="7">
        <v>1</v>
      </c>
      <c r="M41" s="7">
        <v>0</v>
      </c>
      <c r="N41" s="7">
        <v>0</v>
      </c>
      <c r="O41" s="7">
        <v>2</v>
      </c>
      <c r="P41" s="7">
        <v>3</v>
      </c>
      <c r="Q41" s="7">
        <v>2</v>
      </c>
      <c r="R41" s="7">
        <v>125</v>
      </c>
      <c r="T41" s="10">
        <f>F41*9/D41</f>
        <v>6</v>
      </c>
      <c r="U41" s="11">
        <f>+G41/R41</f>
        <v>0.312</v>
      </c>
      <c r="V41" s="11">
        <f>(G41+H41)/D41</f>
        <v>1.7333333333333334</v>
      </c>
    </row>
    <row r="42" spans="1:22" ht="18" customHeight="1" x14ac:dyDescent="0.3">
      <c r="A42" s="14" t="s">
        <v>50</v>
      </c>
      <c r="B42" s="7">
        <v>40</v>
      </c>
      <c r="C42" s="7">
        <v>0</v>
      </c>
      <c r="D42" s="17">
        <v>46</v>
      </c>
      <c r="E42" s="7">
        <v>29</v>
      </c>
      <c r="F42" s="7">
        <v>28</v>
      </c>
      <c r="G42" s="7">
        <v>47</v>
      </c>
      <c r="H42" s="7">
        <v>13</v>
      </c>
      <c r="I42" s="7">
        <v>28</v>
      </c>
      <c r="J42" s="7">
        <v>1</v>
      </c>
      <c r="K42" s="7">
        <v>3</v>
      </c>
      <c r="L42" s="7">
        <v>3</v>
      </c>
      <c r="M42" s="7">
        <v>0</v>
      </c>
      <c r="N42" s="7">
        <v>0</v>
      </c>
      <c r="O42" s="7">
        <v>5</v>
      </c>
      <c r="P42" s="7">
        <v>8</v>
      </c>
      <c r="Q42" s="7">
        <v>4</v>
      </c>
      <c r="R42" s="7">
        <v>171</v>
      </c>
      <c r="T42" s="10">
        <f>F42*9/D42</f>
        <v>5.4782608695652177</v>
      </c>
      <c r="U42" s="11">
        <f>+G42/R42</f>
        <v>0.27485380116959063</v>
      </c>
      <c r="V42" s="11">
        <f>(G42+H42)/D42</f>
        <v>1.3043478260869565</v>
      </c>
    </row>
    <row r="43" spans="1:22" ht="18" customHeight="1" x14ac:dyDescent="0.3">
      <c r="A43" s="14" t="s">
        <v>51</v>
      </c>
      <c r="B43" s="7">
        <v>17</v>
      </c>
      <c r="C43" s="7">
        <v>17</v>
      </c>
      <c r="D43" s="17">
        <v>99.66</v>
      </c>
      <c r="E43" s="7">
        <v>56</v>
      </c>
      <c r="F43" s="7">
        <v>55</v>
      </c>
      <c r="G43" s="7">
        <v>102</v>
      </c>
      <c r="H43" s="7">
        <v>32</v>
      </c>
      <c r="I43" s="7">
        <v>83</v>
      </c>
      <c r="J43" s="7">
        <v>5</v>
      </c>
      <c r="K43" s="7">
        <v>7</v>
      </c>
      <c r="L43" s="7">
        <v>0</v>
      </c>
      <c r="M43" s="7">
        <v>0</v>
      </c>
      <c r="N43" s="7">
        <v>0</v>
      </c>
      <c r="O43" s="7">
        <v>5</v>
      </c>
      <c r="P43" s="7">
        <v>16</v>
      </c>
      <c r="Q43" s="7">
        <v>4</v>
      </c>
      <c r="R43" s="7">
        <v>398</v>
      </c>
      <c r="T43" s="10">
        <f>F43*9/D43</f>
        <v>4.9668874172185431</v>
      </c>
      <c r="U43" s="11">
        <f>+G43/R43</f>
        <v>0.25628140703517588</v>
      </c>
      <c r="V43" s="11">
        <f>(G43+H43)/D43</f>
        <v>1.34457154324704</v>
      </c>
    </row>
    <row r="44" spans="1:22" ht="18" customHeight="1" x14ac:dyDescent="0.3">
      <c r="A44" s="14" t="s">
        <v>52</v>
      </c>
      <c r="B44" s="7">
        <v>9</v>
      </c>
      <c r="C44" s="7">
        <v>5</v>
      </c>
      <c r="D44" s="17">
        <v>39</v>
      </c>
      <c r="E44" s="7">
        <v>25</v>
      </c>
      <c r="F44" s="7">
        <v>22</v>
      </c>
      <c r="G44" s="7">
        <v>41</v>
      </c>
      <c r="H44" s="7">
        <v>15</v>
      </c>
      <c r="I44" s="7">
        <v>24</v>
      </c>
      <c r="J44" s="7">
        <v>2</v>
      </c>
      <c r="K44" s="7">
        <v>3</v>
      </c>
      <c r="L44" s="7">
        <v>0</v>
      </c>
      <c r="M44" s="7">
        <v>0</v>
      </c>
      <c r="N44" s="7">
        <v>0</v>
      </c>
      <c r="O44" s="7">
        <v>0</v>
      </c>
      <c r="P44" s="7">
        <v>4</v>
      </c>
      <c r="Q44" s="7">
        <v>3</v>
      </c>
      <c r="R44" s="7">
        <v>156</v>
      </c>
      <c r="T44" s="10">
        <f>F44*9/D44</f>
        <v>5.0769230769230766</v>
      </c>
      <c r="U44" s="11">
        <f>+G44/R44</f>
        <v>0.26282051282051283</v>
      </c>
      <c r="V44" s="11">
        <f>(G44+H44)/D44</f>
        <v>1.4358974358974359</v>
      </c>
    </row>
    <row r="45" spans="1:22" ht="18" customHeight="1" x14ac:dyDescent="0.3">
      <c r="A45" s="14" t="s">
        <v>53</v>
      </c>
      <c r="B45" s="7">
        <v>17</v>
      </c>
      <c r="C45" s="7">
        <v>17</v>
      </c>
      <c r="D45" s="17">
        <v>108.34</v>
      </c>
      <c r="E45" s="7">
        <v>60</v>
      </c>
      <c r="F45" s="7">
        <v>55</v>
      </c>
      <c r="G45" s="7">
        <v>117</v>
      </c>
      <c r="H45" s="7">
        <v>49</v>
      </c>
      <c r="I45" s="7">
        <v>78</v>
      </c>
      <c r="J45" s="7">
        <v>4</v>
      </c>
      <c r="K45" s="7">
        <v>10</v>
      </c>
      <c r="L45" s="7">
        <v>0</v>
      </c>
      <c r="M45" s="7">
        <v>1</v>
      </c>
      <c r="N45" s="7">
        <v>1</v>
      </c>
      <c r="O45" s="7">
        <v>6</v>
      </c>
      <c r="P45" s="7">
        <v>15</v>
      </c>
      <c r="Q45" s="7">
        <v>16</v>
      </c>
      <c r="R45" s="7">
        <v>434</v>
      </c>
      <c r="T45" s="10">
        <f>F45*9/D45</f>
        <v>4.5689496031013475</v>
      </c>
      <c r="U45" s="11">
        <f>+G45/R45</f>
        <v>0.2695852534562212</v>
      </c>
      <c r="V45" s="11">
        <f>(G45+H45)/D45</f>
        <v>1.532213402252169</v>
      </c>
    </row>
    <row r="46" spans="1:22" ht="18" customHeight="1" x14ac:dyDescent="0.3">
      <c r="B46" s="9"/>
      <c r="C46" s="9"/>
      <c r="D46" s="1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T46" s="10"/>
      <c r="U46" s="11"/>
      <c r="V46" s="11"/>
    </row>
    <row r="47" spans="1:22" s="1" customFormat="1" x14ac:dyDescent="0.3">
      <c r="A47" s="8" t="s">
        <v>24</v>
      </c>
      <c r="B47" s="1">
        <f>C47</f>
        <v>100</v>
      </c>
      <c r="C47" s="13">
        <f t="shared" ref="C47:R47" si="13">SUM(C29:C45)</f>
        <v>100</v>
      </c>
      <c r="D47" s="13">
        <f t="shared" si="13"/>
        <v>876.66</v>
      </c>
      <c r="E47" s="13">
        <f t="shared" si="13"/>
        <v>509</v>
      </c>
      <c r="F47" s="13">
        <f t="shared" si="13"/>
        <v>464</v>
      </c>
      <c r="G47" s="13">
        <f t="shared" si="13"/>
        <v>944</v>
      </c>
      <c r="H47" s="13">
        <f t="shared" si="13"/>
        <v>274</v>
      </c>
      <c r="I47" s="13">
        <f t="shared" si="13"/>
        <v>722</v>
      </c>
      <c r="J47" s="13">
        <f t="shared" si="13"/>
        <v>33</v>
      </c>
      <c r="K47" s="13">
        <f t="shared" si="13"/>
        <v>67</v>
      </c>
      <c r="L47" s="13">
        <f t="shared" si="13"/>
        <v>17</v>
      </c>
      <c r="M47" s="13">
        <f t="shared" si="13"/>
        <v>6</v>
      </c>
      <c r="N47" s="13">
        <f t="shared" si="13"/>
        <v>3</v>
      </c>
      <c r="O47" s="13">
        <f t="shared" si="13"/>
        <v>45</v>
      </c>
      <c r="P47" s="13">
        <f t="shared" si="13"/>
        <v>140</v>
      </c>
      <c r="Q47" s="13">
        <f t="shared" si="13"/>
        <v>90</v>
      </c>
      <c r="R47" s="13">
        <f t="shared" si="13"/>
        <v>3489</v>
      </c>
      <c r="S47" s="1" t="s">
        <v>23</v>
      </c>
      <c r="T47" s="10">
        <f>F47*9/D47</f>
        <v>4.7635343234549312</v>
      </c>
      <c r="U47" s="11">
        <f>+G47/R47</f>
        <v>0.27056463169962741</v>
      </c>
      <c r="V47" s="11">
        <f>(G47+H47)/D47</f>
        <v>1.389364177674355</v>
      </c>
    </row>
  </sheetData>
  <sortState xmlns:xlrd2="http://schemas.microsoft.com/office/spreadsheetml/2017/richdata2" ref="A29:V45">
    <sortCondition ref="A29:A45"/>
  </sortState>
  <mergeCells count="1">
    <mergeCell ref="B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2024-04-04T02:01:05Z</dcterms:modified>
</cp:coreProperties>
</file>