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75" documentId="8_{561EEFFD-F13D-4281-A781-099DEFB4F153}" xr6:coauthVersionLast="47" xr6:coauthVersionMax="47" xr10:uidLastSave="{A2495012-68EA-4631-AC68-0D62A5B08E62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T20" i="1"/>
  <c r="V12" i="1"/>
  <c r="U12" i="1"/>
  <c r="T12" i="1"/>
  <c r="V18" i="1" l="1"/>
  <c r="U18" i="1"/>
  <c r="T18" i="1"/>
  <c r="V21" i="1"/>
  <c r="U21" i="1"/>
  <c r="T21" i="1"/>
  <c r="V39" i="1" l="1"/>
  <c r="U39" i="1"/>
  <c r="T39" i="1"/>
  <c r="V41" i="1" l="1"/>
  <c r="U41" i="1"/>
  <c r="T41" i="1"/>
  <c r="V40" i="1"/>
  <c r="U40" i="1"/>
  <c r="T40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23" i="1"/>
  <c r="U23" i="1"/>
  <c r="T23" i="1"/>
  <c r="V22" i="1"/>
  <c r="U22" i="1"/>
  <c r="T22" i="1"/>
  <c r="V19" i="1"/>
  <c r="U19" i="1"/>
  <c r="T19" i="1"/>
  <c r="V15" i="1"/>
  <c r="U15" i="1"/>
  <c r="T15" i="1"/>
  <c r="V16" i="1"/>
  <c r="U16" i="1"/>
  <c r="T16" i="1"/>
  <c r="V14" i="1"/>
  <c r="U14" i="1"/>
  <c r="T14" i="1"/>
  <c r="V13" i="1"/>
  <c r="U13" i="1"/>
  <c r="T13" i="1"/>
  <c r="U11" i="1"/>
  <c r="U10" i="1"/>
  <c r="U9" i="1"/>
  <c r="U8" i="1"/>
  <c r="U7" i="1"/>
  <c r="U17" i="1"/>
  <c r="U6" i="1"/>
  <c r="U5" i="1"/>
  <c r="U4" i="1"/>
  <c r="V43" i="1"/>
  <c r="U43" i="1"/>
  <c r="T43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B27" i="1" s="1"/>
  <c r="D47" i="1"/>
  <c r="V6" i="1"/>
  <c r="T6" i="1"/>
  <c r="V45" i="1"/>
  <c r="U45" i="1"/>
  <c r="T45" i="1"/>
  <c r="V44" i="1"/>
  <c r="U44" i="1"/>
  <c r="T44" i="1"/>
  <c r="V42" i="1"/>
  <c r="U42" i="1"/>
  <c r="T42" i="1"/>
  <c r="V33" i="1"/>
  <c r="U33" i="1"/>
  <c r="T33" i="1"/>
  <c r="V32" i="1"/>
  <c r="U32" i="1"/>
  <c r="T32" i="1"/>
  <c r="V31" i="1"/>
  <c r="U31" i="1"/>
  <c r="T31" i="1"/>
  <c r="V30" i="1"/>
  <c r="U30" i="1"/>
  <c r="T30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10" i="1"/>
  <c r="T10" i="1"/>
  <c r="V11" i="1"/>
  <c r="T11" i="1"/>
  <c r="V9" i="1"/>
  <c r="T9" i="1"/>
  <c r="V7" i="1"/>
  <c r="T7" i="1"/>
  <c r="V17" i="1"/>
  <c r="T17" i="1"/>
  <c r="V5" i="1"/>
  <c r="T5" i="1"/>
  <c r="V4" i="1"/>
  <c r="T4" i="1"/>
  <c r="V8" i="1"/>
  <c r="T8" i="1"/>
  <c r="U47" i="1" l="1"/>
  <c r="T47" i="1"/>
  <c r="V27" i="1"/>
  <c r="U27" i="1"/>
  <c r="T27" i="1"/>
  <c r="B47" i="1"/>
  <c r="V47" i="1"/>
</calcChain>
</file>

<file path=xl/sharedStrings.xml><?xml version="1.0" encoding="utf-8"?>
<sst xmlns="http://schemas.openxmlformats.org/spreadsheetml/2006/main" count="87" uniqueCount="75">
  <si>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</si>
  <si>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</si>
  <si>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</si>
  <si>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</si>
  <si>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</si>
  <si>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</si>
  <si>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</si>
  <si>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</si>
  <si>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</si>
  <si>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</si>
  <si>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</si>
  <si>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</si>
  <si>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</si>
  <si>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</si>
  <si>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</si>
  <si>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</si>
  <si>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</si>
  <si>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</si>
  <si>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</si>
  <si>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</si>
  <si>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</si>
  <si>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</si>
  <si>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</si>
  <si>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</si>
  <si>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</si>
  <si>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</si>
  <si>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</si>
  <si>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</si>
  <si>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</si>
  <si>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</si>
  <si>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</si>
  <si>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</si>
  <si>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</si>
  <si>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</si>
  <si>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</si>
  <si>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</si>
  <si>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</si>
  <si>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Iglesias, Jose</t>
  </si>
  <si>
    <t>Realmuto, J.T.</t>
  </si>
  <si>
    <t>Merrifield, Whit</t>
  </si>
  <si>
    <t>Castillo, Luis</t>
  </si>
  <si>
    <t>Darvish, Yu</t>
  </si>
  <si>
    <t>Fried, Max</t>
  </si>
  <si>
    <t>Arraez, Luis</t>
  </si>
  <si>
    <t>Daza, Yonathan</t>
  </si>
  <si>
    <t>Lopez, Nicky</t>
  </si>
  <si>
    <t>Mahle, Tyler</t>
  </si>
  <si>
    <t>2023-24 Erie Sailors</t>
  </si>
  <si>
    <t>Akin, Keegan</t>
  </si>
  <si>
    <t>Burke, Brock</t>
  </si>
  <si>
    <t>Coleman, Dylan</t>
  </si>
  <si>
    <t>Crowe, Wil</t>
  </si>
  <si>
    <t>Doval, Camilo</t>
  </si>
  <si>
    <t>Effross, Scott</t>
  </si>
  <si>
    <t>Garcia, Yimi</t>
  </si>
  <si>
    <t>Jax, Griffin</t>
  </si>
  <si>
    <t>Kelly, Merrill</t>
  </si>
  <si>
    <t>Moore, Matt</t>
  </si>
  <si>
    <t>Perez, Martin</t>
  </si>
  <si>
    <t>Thompson, Ryan</t>
  </si>
  <si>
    <t>Allen, Nick</t>
  </si>
  <si>
    <t>Donovan, Brendan</t>
  </si>
  <si>
    <t>Garver, Mitch</t>
  </si>
  <si>
    <t>Haase, Eric</t>
  </si>
  <si>
    <t>Harris, Michael</t>
  </si>
  <si>
    <t>Herrera, Odubel</t>
  </si>
  <si>
    <t>Kim, Ha-Seong</t>
  </si>
  <si>
    <t>Lemahieu, DJ</t>
  </si>
  <si>
    <t>Marsh, Brandon</t>
  </si>
  <si>
    <t>Paredes, Isaac</t>
  </si>
  <si>
    <t>Ramirez, Harold</t>
  </si>
  <si>
    <t>Suzuki, Seiva</t>
  </si>
  <si>
    <t>Hoskins, Rhys</t>
  </si>
  <si>
    <t>Peralta, David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</si>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</sst>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0" fontId="8" fillId="0" borderId="0" xfId="0" applyFont="1"/>
    <xf numFmtId="12" fontId="5" fillId="0" borderId="0" xfId="1" applyNumberFormat="1" applyFont="1" applyAlignment="1" applyProtection="1">
      <alignment horizontal="center"/>
      <protection locked="0"/>
    </xf>
    <xf numFmtId="0" fontId="1" fillId="0" borderId="0" xfId="0" applyFont="1"/>
    <xf numFmtId="0" fontId="0" fillId="0" borderId="0" xfId="0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workbookViewId="0"/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6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/>
    </row>
    <row r="2" spans="1:22" ht="14.1" customHeight="1" x14ac:dyDescent="0.3">
      <c r="A2" s="1" t="s">
        <v>74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4" t="s">
        <v>60</v>
      </c>
      <c r="B4" s="5">
        <v>20</v>
      </c>
      <c r="C4" s="5">
        <v>25</v>
      </c>
      <c r="D4" s="5">
        <v>0</v>
      </c>
      <c r="E4" s="5">
        <v>4</v>
      </c>
      <c r="F4" s="5">
        <v>4</v>
      </c>
      <c r="G4" s="5">
        <v>1</v>
      </c>
      <c r="H4" s="5">
        <v>0</v>
      </c>
      <c r="I4" s="5">
        <v>0</v>
      </c>
      <c r="J4" s="5">
        <v>0</v>
      </c>
      <c r="K4" s="5">
        <v>4</v>
      </c>
      <c r="L4" s="5">
        <v>1</v>
      </c>
      <c r="M4" s="5">
        <v>2</v>
      </c>
      <c r="N4" s="5">
        <v>0</v>
      </c>
      <c r="O4" s="5">
        <v>0</v>
      </c>
      <c r="P4" s="5">
        <v>5</v>
      </c>
      <c r="Q4" s="5">
        <v>0</v>
      </c>
      <c r="R4" s="5">
        <v>0</v>
      </c>
      <c r="S4" s="5">
        <v>2</v>
      </c>
      <c r="T4" s="6">
        <f t="shared" ref="T4:T23" si="0">+E4/C4</f>
        <v>0.16</v>
      </c>
      <c r="U4" s="6">
        <f t="shared" ref="U4:U23" si="1">(E4+J4+L4)/(C4+J4+L4+Q4)</f>
        <v>0.19230769230769232</v>
      </c>
      <c r="V4" s="6">
        <f t="shared" ref="V4:V23" si="2">((E4-G4-H4-I4)+(G4*2)+(H4*3)+(I4*4))/C4</f>
        <v>0.2</v>
      </c>
    </row>
    <row r="5" spans="1:22" ht="20.100000000000001" customHeight="1" x14ac:dyDescent="0.25">
      <c r="A5" s="14" t="s">
        <v>43</v>
      </c>
      <c r="B5" s="5">
        <v>75</v>
      </c>
      <c r="C5" s="5">
        <v>208</v>
      </c>
      <c r="D5" s="5">
        <v>31</v>
      </c>
      <c r="E5" s="5">
        <v>61</v>
      </c>
      <c r="F5" s="5">
        <v>24</v>
      </c>
      <c r="G5" s="5">
        <v>12</v>
      </c>
      <c r="H5" s="5">
        <v>0</v>
      </c>
      <c r="I5" s="5">
        <v>4</v>
      </c>
      <c r="J5" s="5">
        <v>27</v>
      </c>
      <c r="K5" s="5">
        <v>16</v>
      </c>
      <c r="L5" s="5">
        <v>3</v>
      </c>
      <c r="M5" s="5">
        <v>1</v>
      </c>
      <c r="N5" s="5">
        <v>0</v>
      </c>
      <c r="O5" s="5">
        <v>0</v>
      </c>
      <c r="P5" s="5">
        <v>0</v>
      </c>
      <c r="Q5" s="5">
        <v>1</v>
      </c>
      <c r="R5" s="5">
        <v>1</v>
      </c>
      <c r="S5" s="5">
        <v>7</v>
      </c>
      <c r="T5" s="6">
        <f t="shared" si="0"/>
        <v>0.29326923076923078</v>
      </c>
      <c r="U5" s="6">
        <f t="shared" si="1"/>
        <v>0.3807531380753138</v>
      </c>
      <c r="V5" s="6">
        <f t="shared" si="2"/>
        <v>0.40865384615384615</v>
      </c>
    </row>
    <row r="6" spans="1:22" ht="20.100000000000001" customHeight="1" x14ac:dyDescent="0.25">
      <c r="A6" s="14" t="s">
        <v>44</v>
      </c>
      <c r="B6" s="5">
        <v>72</v>
      </c>
      <c r="C6" s="5">
        <v>237</v>
      </c>
      <c r="D6" s="5">
        <v>21</v>
      </c>
      <c r="E6" s="5">
        <v>56</v>
      </c>
      <c r="F6" s="5">
        <v>12</v>
      </c>
      <c r="G6" s="5">
        <v>10</v>
      </c>
      <c r="H6" s="5">
        <v>0</v>
      </c>
      <c r="I6" s="5">
        <v>0</v>
      </c>
      <c r="J6" s="5">
        <v>12</v>
      </c>
      <c r="K6" s="5">
        <v>47</v>
      </c>
      <c r="L6" s="5">
        <v>2</v>
      </c>
      <c r="M6" s="5">
        <v>2</v>
      </c>
      <c r="N6" s="5">
        <v>0</v>
      </c>
      <c r="O6" s="5">
        <v>0</v>
      </c>
      <c r="P6" s="5">
        <v>0</v>
      </c>
      <c r="Q6" s="5">
        <v>2</v>
      </c>
      <c r="R6" s="5">
        <v>2</v>
      </c>
      <c r="S6" s="5">
        <v>3</v>
      </c>
      <c r="T6" s="6">
        <f t="shared" si="0"/>
        <v>0.23628691983122363</v>
      </c>
      <c r="U6" s="6">
        <f t="shared" si="1"/>
        <v>0.27667984189723321</v>
      </c>
      <c r="V6" s="6">
        <f t="shared" si="2"/>
        <v>0.27848101265822783</v>
      </c>
    </row>
    <row r="7" spans="1:22" ht="20.100000000000001" customHeight="1" x14ac:dyDescent="0.25">
      <c r="A7" s="14" t="s">
        <v>61</v>
      </c>
      <c r="B7" s="5">
        <v>61</v>
      </c>
      <c r="C7" s="5">
        <v>136</v>
      </c>
      <c r="D7" s="5">
        <v>16</v>
      </c>
      <c r="E7" s="5">
        <v>29</v>
      </c>
      <c r="F7" s="5">
        <v>20</v>
      </c>
      <c r="G7" s="5">
        <v>8</v>
      </c>
      <c r="H7" s="5">
        <v>0</v>
      </c>
      <c r="I7" s="5">
        <v>1</v>
      </c>
      <c r="J7" s="5">
        <v>28</v>
      </c>
      <c r="K7" s="5">
        <v>21</v>
      </c>
      <c r="L7" s="5">
        <v>6</v>
      </c>
      <c r="M7" s="5">
        <v>5</v>
      </c>
      <c r="N7" s="5">
        <v>0</v>
      </c>
      <c r="O7" s="5">
        <v>0</v>
      </c>
      <c r="P7" s="5">
        <v>0</v>
      </c>
      <c r="Q7" s="5">
        <v>3</v>
      </c>
      <c r="R7" s="5">
        <v>0</v>
      </c>
      <c r="S7" s="5">
        <v>0</v>
      </c>
      <c r="T7" s="6">
        <f t="shared" si="0"/>
        <v>0.21323529411764705</v>
      </c>
      <c r="U7" s="6">
        <f t="shared" si="1"/>
        <v>0.36416184971098264</v>
      </c>
      <c r="V7" s="6">
        <f t="shared" si="2"/>
        <v>0.29411764705882354</v>
      </c>
    </row>
    <row r="8" spans="1:22" ht="20.100000000000001" customHeight="1" x14ac:dyDescent="0.25">
      <c r="A8" s="14" t="s">
        <v>62</v>
      </c>
      <c r="B8" s="5">
        <v>21</v>
      </c>
      <c r="C8" s="5">
        <v>46</v>
      </c>
      <c r="D8" s="5">
        <v>13</v>
      </c>
      <c r="E8" s="5">
        <v>15</v>
      </c>
      <c r="F8" s="5">
        <v>12</v>
      </c>
      <c r="G8" s="5">
        <v>1</v>
      </c>
      <c r="H8" s="5">
        <v>0</v>
      </c>
      <c r="I8" s="5">
        <v>6</v>
      </c>
      <c r="J8" s="5">
        <v>8</v>
      </c>
      <c r="K8" s="5">
        <v>10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f t="shared" si="0"/>
        <v>0.32608695652173914</v>
      </c>
      <c r="U8" s="6">
        <f t="shared" si="1"/>
        <v>0.43636363636363634</v>
      </c>
      <c r="V8" s="6">
        <f t="shared" si="2"/>
        <v>0.73913043478260865</v>
      </c>
    </row>
    <row r="9" spans="1:22" ht="20.100000000000001" customHeight="1" x14ac:dyDescent="0.25">
      <c r="A9" s="14" t="s">
        <v>63</v>
      </c>
      <c r="B9" s="5">
        <v>27</v>
      </c>
      <c r="C9" s="5">
        <v>64</v>
      </c>
      <c r="D9" s="5">
        <v>7</v>
      </c>
      <c r="E9" s="5">
        <v>17</v>
      </c>
      <c r="F9" s="5">
        <v>9</v>
      </c>
      <c r="G9" s="5">
        <v>4</v>
      </c>
      <c r="H9" s="5">
        <v>0</v>
      </c>
      <c r="I9" s="5">
        <v>3</v>
      </c>
      <c r="J9" s="5">
        <v>5</v>
      </c>
      <c r="K9" s="5">
        <v>26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6">
        <f t="shared" si="0"/>
        <v>0.265625</v>
      </c>
      <c r="U9" s="6">
        <f t="shared" si="1"/>
        <v>0.3188405797101449</v>
      </c>
      <c r="V9" s="6">
        <f t="shared" si="2"/>
        <v>0.46875</v>
      </c>
    </row>
    <row r="10" spans="1:22" ht="20.100000000000001" customHeight="1" x14ac:dyDescent="0.25">
      <c r="A10" s="14" t="s">
        <v>64</v>
      </c>
      <c r="B10" s="5">
        <v>86</v>
      </c>
      <c r="C10" s="5">
        <v>284</v>
      </c>
      <c r="D10" s="5">
        <v>49</v>
      </c>
      <c r="E10" s="5">
        <v>82</v>
      </c>
      <c r="F10" s="5">
        <v>55</v>
      </c>
      <c r="G10" s="5">
        <v>17</v>
      </c>
      <c r="H10" s="5">
        <v>1</v>
      </c>
      <c r="I10" s="5">
        <v>21</v>
      </c>
      <c r="J10" s="5">
        <v>11</v>
      </c>
      <c r="K10" s="5">
        <v>38</v>
      </c>
      <c r="L10" s="5">
        <v>3</v>
      </c>
      <c r="M10" s="5">
        <v>0</v>
      </c>
      <c r="N10" s="5">
        <v>12</v>
      </c>
      <c r="O10" s="5">
        <v>1</v>
      </c>
      <c r="P10" s="5">
        <v>0</v>
      </c>
      <c r="Q10" s="5">
        <v>1</v>
      </c>
      <c r="R10" s="5">
        <v>1</v>
      </c>
      <c r="S10" s="5">
        <v>9</v>
      </c>
      <c r="T10" s="6">
        <f t="shared" si="0"/>
        <v>0.28873239436619719</v>
      </c>
      <c r="U10" s="6">
        <f t="shared" si="1"/>
        <v>0.32107023411371238</v>
      </c>
      <c r="V10" s="6">
        <f t="shared" si="2"/>
        <v>0.57746478873239437</v>
      </c>
    </row>
    <row r="11" spans="1:22" ht="20.100000000000001" customHeight="1" x14ac:dyDescent="0.25">
      <c r="A11" s="14" t="s">
        <v>65</v>
      </c>
      <c r="B11" s="5">
        <v>45</v>
      </c>
      <c r="C11" s="5">
        <v>113</v>
      </c>
      <c r="D11" s="5">
        <v>15</v>
      </c>
      <c r="E11" s="5">
        <v>29</v>
      </c>
      <c r="F11" s="5">
        <v>16</v>
      </c>
      <c r="G11" s="5">
        <v>6</v>
      </c>
      <c r="H11" s="5">
        <v>0</v>
      </c>
      <c r="I11" s="5">
        <v>4</v>
      </c>
      <c r="J11" s="5">
        <v>5</v>
      </c>
      <c r="K11" s="5">
        <v>27</v>
      </c>
      <c r="L11" s="5">
        <v>0</v>
      </c>
      <c r="M11" s="5">
        <v>0</v>
      </c>
      <c r="N11" s="5">
        <v>5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6">
        <f t="shared" si="0"/>
        <v>0.25663716814159293</v>
      </c>
      <c r="U11" s="6">
        <f t="shared" si="1"/>
        <v>0.28813559322033899</v>
      </c>
      <c r="V11" s="6">
        <f t="shared" si="2"/>
        <v>0.41592920353982299</v>
      </c>
    </row>
    <row r="12" spans="1:22" ht="20.100000000000001" customHeight="1" x14ac:dyDescent="0.25">
      <c r="A12" s="14" t="s">
        <v>72</v>
      </c>
      <c r="B12" s="7">
        <v>34</v>
      </c>
      <c r="C12" s="7">
        <v>100</v>
      </c>
      <c r="D12" s="7">
        <v>11</v>
      </c>
      <c r="E12" s="7">
        <v>16</v>
      </c>
      <c r="F12" s="7">
        <v>7</v>
      </c>
      <c r="G12" s="7">
        <v>7</v>
      </c>
      <c r="H12" s="7">
        <v>2</v>
      </c>
      <c r="I12" s="7">
        <v>2</v>
      </c>
      <c r="J12" s="7">
        <v>12</v>
      </c>
      <c r="K12" s="7">
        <v>37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3</v>
      </c>
      <c r="T12" s="6">
        <f t="shared" ref="T12" si="3">+E12/C12</f>
        <v>0.16</v>
      </c>
      <c r="U12" s="6">
        <f t="shared" ref="U12" si="4">(E12+J12+L12)/(C12+J12+L12+Q12)</f>
        <v>0.25</v>
      </c>
      <c r="V12" s="6">
        <f t="shared" ref="V12" si="5">((E12-G12-H12-I12)+(G12*2)+(H12*3)+(I12*4))/C12</f>
        <v>0.33</v>
      </c>
    </row>
    <row r="13" spans="1:22" ht="20.100000000000001" customHeight="1" x14ac:dyDescent="0.25">
      <c r="A13" s="14" t="s">
        <v>37</v>
      </c>
      <c r="B13" s="5">
        <v>76</v>
      </c>
      <c r="C13" s="5">
        <v>250</v>
      </c>
      <c r="D13" s="5">
        <v>27</v>
      </c>
      <c r="E13" s="5">
        <v>64</v>
      </c>
      <c r="F13" s="5">
        <v>20</v>
      </c>
      <c r="G13" s="5">
        <v>22</v>
      </c>
      <c r="H13" s="5">
        <v>0</v>
      </c>
      <c r="I13" s="5">
        <v>1</v>
      </c>
      <c r="J13" s="5">
        <v>14</v>
      </c>
      <c r="K13" s="5">
        <v>37</v>
      </c>
      <c r="L13" s="5">
        <v>4</v>
      </c>
      <c r="M13" s="5">
        <v>2</v>
      </c>
      <c r="N13" s="5">
        <v>0</v>
      </c>
      <c r="O13" s="5">
        <v>0</v>
      </c>
      <c r="P13" s="5">
        <v>0</v>
      </c>
      <c r="Q13" s="5">
        <v>1</v>
      </c>
      <c r="R13" s="5">
        <v>1</v>
      </c>
      <c r="S13" s="5">
        <v>8</v>
      </c>
      <c r="T13" s="6">
        <f t="shared" si="0"/>
        <v>0.25600000000000001</v>
      </c>
      <c r="U13" s="6">
        <f t="shared" si="1"/>
        <v>0.30483271375464682</v>
      </c>
      <c r="V13" s="6">
        <f t="shared" si="2"/>
        <v>0.35599999999999998</v>
      </c>
    </row>
    <row r="14" spans="1:22" ht="20.100000000000001" customHeight="1" x14ac:dyDescent="0.25">
      <c r="A14" s="14" t="s">
        <v>66</v>
      </c>
      <c r="B14" s="5">
        <v>100</v>
      </c>
      <c r="C14" s="5">
        <v>344</v>
      </c>
      <c r="D14" s="5">
        <v>28</v>
      </c>
      <c r="E14" s="5">
        <v>67</v>
      </c>
      <c r="F14" s="5">
        <v>37</v>
      </c>
      <c r="G14" s="5">
        <v>13</v>
      </c>
      <c r="H14" s="5">
        <v>3</v>
      </c>
      <c r="I14" s="5">
        <v>6</v>
      </c>
      <c r="J14" s="5">
        <v>24</v>
      </c>
      <c r="K14" s="5">
        <v>86</v>
      </c>
      <c r="L14" s="5">
        <v>3</v>
      </c>
      <c r="M14" s="5">
        <v>4</v>
      </c>
      <c r="N14" s="5">
        <v>5</v>
      </c>
      <c r="O14" s="5">
        <v>1</v>
      </c>
      <c r="P14" s="5">
        <v>0</v>
      </c>
      <c r="Q14" s="5">
        <v>1</v>
      </c>
      <c r="R14" s="5">
        <v>0</v>
      </c>
      <c r="S14" s="5">
        <v>9</v>
      </c>
      <c r="T14" s="6">
        <f t="shared" si="0"/>
        <v>0.19476744186046513</v>
      </c>
      <c r="U14" s="6">
        <f t="shared" si="1"/>
        <v>0.25268817204301075</v>
      </c>
      <c r="V14" s="6">
        <f t="shared" si="2"/>
        <v>0.30232558139534882</v>
      </c>
    </row>
    <row r="15" spans="1:22" ht="20.100000000000001" customHeight="1" x14ac:dyDescent="0.25">
      <c r="A15" s="14" t="s">
        <v>67</v>
      </c>
      <c r="B15" s="5">
        <v>86</v>
      </c>
      <c r="C15" s="5">
        <v>300</v>
      </c>
      <c r="D15" s="5">
        <v>28</v>
      </c>
      <c r="E15" s="5">
        <v>57</v>
      </c>
      <c r="F15" s="5">
        <v>24</v>
      </c>
      <c r="G15" s="5">
        <v>6</v>
      </c>
      <c r="H15" s="5">
        <v>0</v>
      </c>
      <c r="I15" s="5">
        <v>6</v>
      </c>
      <c r="J15" s="5">
        <v>34</v>
      </c>
      <c r="K15" s="5">
        <v>61</v>
      </c>
      <c r="L15" s="5">
        <v>3</v>
      </c>
      <c r="M15" s="5">
        <v>3</v>
      </c>
      <c r="N15" s="5">
        <v>2</v>
      </c>
      <c r="O15" s="5">
        <v>0</v>
      </c>
      <c r="P15" s="5">
        <v>0</v>
      </c>
      <c r="Q15" s="5">
        <v>0</v>
      </c>
      <c r="R15" s="5">
        <v>4</v>
      </c>
      <c r="S15" s="5">
        <v>6</v>
      </c>
      <c r="T15" s="6">
        <f t="shared" si="0"/>
        <v>0.19</v>
      </c>
      <c r="U15" s="6">
        <f t="shared" si="1"/>
        <v>0.27893175074183979</v>
      </c>
      <c r="V15" s="6">
        <f t="shared" si="2"/>
        <v>0.27</v>
      </c>
    </row>
    <row r="16" spans="1:22" ht="20.100000000000001" customHeight="1" x14ac:dyDescent="0.25">
      <c r="A16" s="14" t="s">
        <v>45</v>
      </c>
      <c r="B16" s="5">
        <v>32</v>
      </c>
      <c r="C16" s="5">
        <v>89</v>
      </c>
      <c r="D16" s="5">
        <v>9</v>
      </c>
      <c r="E16" s="5">
        <v>21</v>
      </c>
      <c r="F16" s="5">
        <v>7</v>
      </c>
      <c r="G16" s="5">
        <v>4</v>
      </c>
      <c r="H16" s="5">
        <v>0</v>
      </c>
      <c r="I16" s="5">
        <v>0</v>
      </c>
      <c r="J16" s="5">
        <v>5</v>
      </c>
      <c r="K16" s="5">
        <v>20</v>
      </c>
      <c r="L16" s="5">
        <v>1</v>
      </c>
      <c r="M16" s="5">
        <v>1</v>
      </c>
      <c r="N16" s="5">
        <v>6</v>
      </c>
      <c r="O16" s="5">
        <v>1</v>
      </c>
      <c r="P16" s="5">
        <v>5</v>
      </c>
      <c r="Q16" s="5">
        <v>0</v>
      </c>
      <c r="R16" s="5">
        <v>0</v>
      </c>
      <c r="S16" s="5">
        <v>1</v>
      </c>
      <c r="T16" s="6">
        <f t="shared" si="0"/>
        <v>0.23595505617977527</v>
      </c>
      <c r="U16" s="6">
        <f t="shared" si="1"/>
        <v>0.28421052631578947</v>
      </c>
      <c r="V16" s="6">
        <f t="shared" si="2"/>
        <v>0.2808988764044944</v>
      </c>
    </row>
    <row r="17" spans="1:22" ht="20.100000000000001" customHeight="1" x14ac:dyDescent="0.25">
      <c r="A17" s="14" t="s">
        <v>68</v>
      </c>
      <c r="B17" s="5">
        <v>71</v>
      </c>
      <c r="C17" s="5">
        <v>175</v>
      </c>
      <c r="D17" s="5">
        <v>21</v>
      </c>
      <c r="E17" s="5">
        <v>44</v>
      </c>
      <c r="F17" s="5">
        <v>22</v>
      </c>
      <c r="G17" s="5">
        <v>10</v>
      </c>
      <c r="H17" s="5">
        <v>3</v>
      </c>
      <c r="I17" s="5">
        <v>4</v>
      </c>
      <c r="J17" s="5">
        <v>14</v>
      </c>
      <c r="K17" s="5">
        <v>60</v>
      </c>
      <c r="L17" s="5">
        <v>1</v>
      </c>
      <c r="M17" s="5">
        <v>0</v>
      </c>
      <c r="N17" s="5">
        <v>4</v>
      </c>
      <c r="O17" s="5">
        <v>2</v>
      </c>
      <c r="P17" s="5">
        <v>0</v>
      </c>
      <c r="Q17" s="5">
        <v>1</v>
      </c>
      <c r="R17" s="5">
        <v>2</v>
      </c>
      <c r="S17" s="5">
        <v>3</v>
      </c>
      <c r="T17" s="6">
        <f t="shared" si="0"/>
        <v>0.25142857142857145</v>
      </c>
      <c r="U17" s="6">
        <f t="shared" si="1"/>
        <v>0.30890052356020942</v>
      </c>
      <c r="V17" s="6">
        <f t="shared" si="2"/>
        <v>0.41142857142857142</v>
      </c>
    </row>
    <row r="18" spans="1:22" ht="20.100000000000001" customHeight="1" x14ac:dyDescent="0.25">
      <c r="A18" s="14" t="s">
        <v>39</v>
      </c>
      <c r="B18" s="5">
        <v>55</v>
      </c>
      <c r="C18" s="5">
        <v>165</v>
      </c>
      <c r="D18" s="5">
        <v>16</v>
      </c>
      <c r="E18" s="5">
        <v>39</v>
      </c>
      <c r="F18" s="5">
        <v>19</v>
      </c>
      <c r="G18" s="5">
        <v>12</v>
      </c>
      <c r="H18" s="5">
        <v>0</v>
      </c>
      <c r="I18" s="5">
        <v>2</v>
      </c>
      <c r="J18" s="5">
        <v>7</v>
      </c>
      <c r="K18" s="5">
        <v>24</v>
      </c>
      <c r="L18" s="5">
        <v>0</v>
      </c>
      <c r="M18" s="5">
        <v>2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3</v>
      </c>
      <c r="T18" s="6">
        <f t="shared" ref="T18" si="6">+E18/C18</f>
        <v>0.23636363636363636</v>
      </c>
      <c r="U18" s="6">
        <f t="shared" ref="U18" si="7">(E18+J18+L18)/(C18+J18+L18+Q18)</f>
        <v>0.26744186046511625</v>
      </c>
      <c r="V18" s="6">
        <f t="shared" ref="V18" si="8">((E18-G18-H18-I18)+(G18*2)+(H18*3)+(I18*4))/C18</f>
        <v>0.34545454545454546</v>
      </c>
    </row>
    <row r="19" spans="1:22" ht="20.100000000000001" customHeight="1" x14ac:dyDescent="0.25">
      <c r="A19" s="14" t="s">
        <v>69</v>
      </c>
      <c r="B19" s="5">
        <v>22</v>
      </c>
      <c r="C19" s="5">
        <v>62</v>
      </c>
      <c r="D19" s="5">
        <v>7</v>
      </c>
      <c r="E19" s="5">
        <v>9</v>
      </c>
      <c r="F19" s="5">
        <v>6</v>
      </c>
      <c r="G19" s="5">
        <v>0</v>
      </c>
      <c r="H19" s="5">
        <v>0</v>
      </c>
      <c r="I19" s="5">
        <v>4</v>
      </c>
      <c r="J19" s="5">
        <v>7</v>
      </c>
      <c r="K19" s="5">
        <v>14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6">
        <f t="shared" si="0"/>
        <v>0.14516129032258066</v>
      </c>
      <c r="U19" s="6">
        <f t="shared" si="1"/>
        <v>0.23943661971830985</v>
      </c>
      <c r="V19" s="6">
        <f t="shared" si="2"/>
        <v>0.33870967741935482</v>
      </c>
    </row>
    <row r="20" spans="1:22" ht="20.100000000000001" customHeight="1" x14ac:dyDescent="0.25">
      <c r="A20" s="14" t="s">
        <v>73</v>
      </c>
      <c r="B20" s="5">
        <v>20</v>
      </c>
      <c r="C20" s="5">
        <v>46</v>
      </c>
      <c r="D20" s="5">
        <v>4</v>
      </c>
      <c r="E20" s="5">
        <v>10</v>
      </c>
      <c r="F20" s="5">
        <v>4</v>
      </c>
      <c r="G20" s="5">
        <v>5</v>
      </c>
      <c r="H20" s="5">
        <v>0</v>
      </c>
      <c r="I20" s="5">
        <v>1</v>
      </c>
      <c r="J20" s="5">
        <v>4</v>
      </c>
      <c r="K20" s="5">
        <v>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2</v>
      </c>
      <c r="T20" s="6">
        <f t="shared" ref="T20" si="9">+E20/C20</f>
        <v>0.21739130434782608</v>
      </c>
      <c r="U20" s="6">
        <f t="shared" ref="U20" si="10">(E20+J20+L20)/(C20+J20+L20+Q20)</f>
        <v>0.27450980392156865</v>
      </c>
      <c r="V20" s="6">
        <f t="shared" ref="V20" si="11">((E20-G20-H20-I20)+(G20*2)+(H20*3)+(I20*4))/C20</f>
        <v>0.39130434782608697</v>
      </c>
    </row>
    <row r="21" spans="1:22" ht="20.100000000000001" customHeight="1" x14ac:dyDescent="0.25">
      <c r="A21" s="14" t="s">
        <v>70</v>
      </c>
      <c r="B21" s="5">
        <v>51</v>
      </c>
      <c r="C21" s="5">
        <v>138</v>
      </c>
      <c r="D21" s="5">
        <v>13</v>
      </c>
      <c r="E21" s="5">
        <v>38</v>
      </c>
      <c r="F21" s="5">
        <v>13</v>
      </c>
      <c r="G21" s="5">
        <v>7</v>
      </c>
      <c r="H21" s="5">
        <v>0</v>
      </c>
      <c r="I21" s="5">
        <v>0</v>
      </c>
      <c r="J21" s="5">
        <v>8</v>
      </c>
      <c r="K21" s="5">
        <v>19</v>
      </c>
      <c r="L21" s="5">
        <v>4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2</v>
      </c>
      <c r="S21" s="5">
        <v>3</v>
      </c>
      <c r="T21" s="6">
        <f t="shared" ref="T21" si="12">+E21/C21</f>
        <v>0.27536231884057971</v>
      </c>
      <c r="U21" s="6">
        <f t="shared" ref="U21" si="13">(E21+J21+L21)/(C21+J21+L21+Q21)</f>
        <v>0.33112582781456956</v>
      </c>
      <c r="V21" s="6">
        <f t="shared" ref="V21" si="14">((E21-G21-H21-I21)+(G21*2)+(H21*3)+(I21*4))/C21</f>
        <v>0.32608695652173914</v>
      </c>
    </row>
    <row r="22" spans="1:22" ht="20.100000000000001" customHeight="1" x14ac:dyDescent="0.25">
      <c r="A22" s="14" t="s">
        <v>38</v>
      </c>
      <c r="B22" s="5">
        <v>89</v>
      </c>
      <c r="C22" s="5">
        <v>286</v>
      </c>
      <c r="D22" s="5">
        <v>34</v>
      </c>
      <c r="E22" s="5">
        <v>66</v>
      </c>
      <c r="F22" s="5">
        <v>40</v>
      </c>
      <c r="G22" s="5">
        <v>15</v>
      </c>
      <c r="H22" s="5">
        <v>3</v>
      </c>
      <c r="I22" s="5">
        <v>10</v>
      </c>
      <c r="J22" s="5">
        <v>16</v>
      </c>
      <c r="K22" s="5">
        <v>68</v>
      </c>
      <c r="L22" s="5">
        <v>3</v>
      </c>
      <c r="M22" s="5">
        <v>0</v>
      </c>
      <c r="N22" s="5">
        <v>9</v>
      </c>
      <c r="O22" s="5">
        <v>2</v>
      </c>
      <c r="P22" s="5">
        <v>0</v>
      </c>
      <c r="Q22" s="5">
        <v>4</v>
      </c>
      <c r="R22" s="5">
        <v>0</v>
      </c>
      <c r="S22" s="5">
        <v>11</v>
      </c>
      <c r="T22" s="6">
        <f t="shared" si="0"/>
        <v>0.23076923076923078</v>
      </c>
      <c r="U22" s="6">
        <f t="shared" si="1"/>
        <v>0.27508090614886732</v>
      </c>
      <c r="V22" s="6">
        <f t="shared" si="2"/>
        <v>0.40909090909090912</v>
      </c>
    </row>
    <row r="23" spans="1:22" ht="20.100000000000001" customHeight="1" x14ac:dyDescent="0.25">
      <c r="A23" s="14" t="s">
        <v>71</v>
      </c>
      <c r="B23" s="5">
        <v>79</v>
      </c>
      <c r="C23" s="5">
        <v>229</v>
      </c>
      <c r="D23" s="5">
        <v>21</v>
      </c>
      <c r="E23" s="5">
        <v>45</v>
      </c>
      <c r="F23" s="5">
        <v>8</v>
      </c>
      <c r="G23" s="5">
        <v>11</v>
      </c>
      <c r="H23" s="5">
        <v>3</v>
      </c>
      <c r="I23" s="5">
        <v>2</v>
      </c>
      <c r="J23" s="5">
        <v>19</v>
      </c>
      <c r="K23" s="5">
        <v>60</v>
      </c>
      <c r="L23" s="5">
        <v>4</v>
      </c>
      <c r="M23" s="5">
        <v>2</v>
      </c>
      <c r="N23" s="5">
        <v>5</v>
      </c>
      <c r="O23" s="5">
        <v>0</v>
      </c>
      <c r="P23" s="5">
        <v>0</v>
      </c>
      <c r="Q23" s="5">
        <v>1</v>
      </c>
      <c r="R23" s="5">
        <v>2</v>
      </c>
      <c r="S23" s="5">
        <v>7</v>
      </c>
      <c r="T23" s="6">
        <f t="shared" si="0"/>
        <v>0.1965065502183406</v>
      </c>
      <c r="U23" s="6">
        <f t="shared" si="1"/>
        <v>0.26877470355731226</v>
      </c>
      <c r="V23" s="6">
        <f t="shared" si="2"/>
        <v>0.29694323144104806</v>
      </c>
    </row>
    <row r="24" spans="1:22" ht="20.100000000000001" customHeight="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</row>
    <row r="25" spans="1:22" ht="18" x14ac:dyDescent="0.25">
      <c r="A25" s="4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6">
        <v>0</v>
      </c>
      <c r="U25" s="6">
        <v>0</v>
      </c>
      <c r="V25" s="6">
        <v>0</v>
      </c>
    </row>
    <row r="26" spans="1:22" x14ac:dyDescent="0.3">
      <c r="A26" s="4" t="s">
        <v>23</v>
      </c>
      <c r="F26" t="s">
        <v>23</v>
      </c>
      <c r="U26" s="6"/>
    </row>
    <row r="27" spans="1:22" s="1" customFormat="1" ht="18" x14ac:dyDescent="0.25">
      <c r="A27" s="8" t="s">
        <v>24</v>
      </c>
      <c r="B27" s="1">
        <f>C47</f>
        <v>100</v>
      </c>
      <c r="C27" s="1">
        <f t="shared" ref="C27:S27" si="15">+SUM(C4:C25)</f>
        <v>3297</v>
      </c>
      <c r="D27" s="1">
        <f t="shared" si="15"/>
        <v>371</v>
      </c>
      <c r="E27" s="1">
        <f t="shared" si="15"/>
        <v>769</v>
      </c>
      <c r="F27" s="1">
        <f t="shared" si="15"/>
        <v>359</v>
      </c>
      <c r="G27" s="1">
        <f t="shared" si="15"/>
        <v>171</v>
      </c>
      <c r="H27" s="1">
        <f t="shared" si="15"/>
        <v>15</v>
      </c>
      <c r="I27" s="1">
        <f t="shared" si="15"/>
        <v>77</v>
      </c>
      <c r="J27" s="1">
        <f t="shared" si="15"/>
        <v>260</v>
      </c>
      <c r="K27" s="1">
        <f t="shared" si="15"/>
        <v>684</v>
      </c>
      <c r="L27" s="1">
        <f t="shared" si="15"/>
        <v>40</v>
      </c>
      <c r="M27" s="1">
        <f t="shared" si="15"/>
        <v>27</v>
      </c>
      <c r="N27" s="1">
        <f t="shared" si="15"/>
        <v>50</v>
      </c>
      <c r="O27" s="1">
        <f t="shared" si="15"/>
        <v>7</v>
      </c>
      <c r="P27" s="1">
        <f t="shared" si="15"/>
        <v>10</v>
      </c>
      <c r="Q27" s="1">
        <f t="shared" si="15"/>
        <v>18</v>
      </c>
      <c r="R27" s="1">
        <f t="shared" si="15"/>
        <v>17</v>
      </c>
      <c r="S27" s="1">
        <f t="shared" si="15"/>
        <v>79</v>
      </c>
      <c r="T27" s="6">
        <f>+E27/C27</f>
        <v>0.23324234152259629</v>
      </c>
      <c r="U27" s="6">
        <f>(E27+J27+L27)/(C27+J27+L27+Q27)</f>
        <v>0.29571230982019364</v>
      </c>
      <c r="V27" s="6">
        <f>((E27-G27-H27-I27)+(G27*2)+(H27*3)+(I27*4))/C27</f>
        <v>0.3642705489839248</v>
      </c>
    </row>
    <row r="28" spans="1:22" s="1" customFormat="1" ht="18" x14ac:dyDescent="0.25">
      <c r="A28" s="8"/>
      <c r="T28" s="6"/>
      <c r="U28" s="6"/>
      <c r="V28" s="6"/>
    </row>
    <row r="29" spans="1:22" s="9" customFormat="1" ht="25.5" customHeight="1" x14ac:dyDescent="0.25">
      <c r="A29" s="3" t="s">
        <v>22</v>
      </c>
      <c r="B29" s="1" t="s">
        <v>25</v>
      </c>
      <c r="C29" s="1" t="s">
        <v>26</v>
      </c>
      <c r="D29" s="1" t="s">
        <v>27</v>
      </c>
      <c r="E29" s="1" t="s">
        <v>3</v>
      </c>
      <c r="F29" s="1" t="s">
        <v>28</v>
      </c>
      <c r="G29" s="1" t="s">
        <v>4</v>
      </c>
      <c r="H29" s="1" t="s">
        <v>9</v>
      </c>
      <c r="I29" s="1" t="s">
        <v>10</v>
      </c>
      <c r="J29" s="1" t="s">
        <v>29</v>
      </c>
      <c r="K29" s="1" t="s">
        <v>30</v>
      </c>
      <c r="L29" s="1" t="s">
        <v>31</v>
      </c>
      <c r="M29" s="1" t="s">
        <v>32</v>
      </c>
      <c r="N29" s="1" t="s">
        <v>33</v>
      </c>
      <c r="O29" s="1" t="s">
        <v>34</v>
      </c>
      <c r="P29" s="1" t="s">
        <v>8</v>
      </c>
      <c r="Q29" s="1" t="s">
        <v>18</v>
      </c>
      <c r="R29" s="1" t="s">
        <v>2</v>
      </c>
      <c r="T29" s="1" t="s">
        <v>35</v>
      </c>
      <c r="U29" s="1" t="s">
        <v>19</v>
      </c>
      <c r="V29" s="1" t="s">
        <v>36</v>
      </c>
    </row>
    <row r="30" spans="1:22" ht="18" customHeight="1" x14ac:dyDescent="0.3">
      <c r="A30" s="14" t="s">
        <v>48</v>
      </c>
      <c r="B30" s="5">
        <v>11</v>
      </c>
      <c r="C30" s="5">
        <v>0</v>
      </c>
      <c r="D30" s="15">
        <v>10.67</v>
      </c>
      <c r="E30" s="5">
        <v>7</v>
      </c>
      <c r="F30" s="5">
        <v>7</v>
      </c>
      <c r="G30" s="5">
        <v>8</v>
      </c>
      <c r="H30" s="5">
        <v>7</v>
      </c>
      <c r="I30" s="5">
        <v>7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3</v>
      </c>
      <c r="R30" s="5">
        <v>38</v>
      </c>
      <c r="T30" s="10">
        <f t="shared" ref="T30:T45" si="16">F30*9/D30</f>
        <v>5.9044048734770387</v>
      </c>
      <c r="U30" s="11">
        <f t="shared" ref="U30:U45" si="17">+G30/R30</f>
        <v>0.21052631578947367</v>
      </c>
      <c r="V30" s="11">
        <f t="shared" ref="V30:V45" si="18">(G30+H30)/D30</f>
        <v>1.4058106841611997</v>
      </c>
    </row>
    <row r="31" spans="1:22" ht="18" customHeight="1" x14ac:dyDescent="0.3">
      <c r="A31" s="14" t="s">
        <v>49</v>
      </c>
      <c r="B31" s="5">
        <v>21</v>
      </c>
      <c r="C31" s="5">
        <v>0</v>
      </c>
      <c r="D31" s="15">
        <v>28.67</v>
      </c>
      <c r="E31" s="5">
        <v>10</v>
      </c>
      <c r="F31" s="5">
        <v>10</v>
      </c>
      <c r="G31" s="5">
        <v>20</v>
      </c>
      <c r="H31" s="5">
        <v>9</v>
      </c>
      <c r="I31" s="5">
        <v>31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5</v>
      </c>
      <c r="Q31" s="5">
        <v>2</v>
      </c>
      <c r="R31" s="5">
        <v>104</v>
      </c>
      <c r="T31" s="10">
        <f t="shared" si="16"/>
        <v>3.1391698639693058</v>
      </c>
      <c r="U31" s="11">
        <f t="shared" si="17"/>
        <v>0.19230769230769232</v>
      </c>
      <c r="V31" s="11">
        <f t="shared" si="18"/>
        <v>1.0115102895012207</v>
      </c>
    </row>
    <row r="32" spans="1:22" ht="18" customHeight="1" x14ac:dyDescent="0.3">
      <c r="A32" s="14" t="s">
        <v>40</v>
      </c>
      <c r="B32" s="5">
        <v>16</v>
      </c>
      <c r="C32" s="5">
        <v>16</v>
      </c>
      <c r="D32" s="15">
        <v>104</v>
      </c>
      <c r="E32" s="5">
        <v>52</v>
      </c>
      <c r="F32" s="5">
        <v>48</v>
      </c>
      <c r="G32" s="5">
        <v>92</v>
      </c>
      <c r="H32" s="5">
        <v>38</v>
      </c>
      <c r="I32" s="5">
        <v>110</v>
      </c>
      <c r="J32" s="5">
        <v>6</v>
      </c>
      <c r="K32" s="5">
        <v>7</v>
      </c>
      <c r="L32" s="5">
        <v>0</v>
      </c>
      <c r="M32" s="5">
        <v>0</v>
      </c>
      <c r="N32" s="5">
        <v>0</v>
      </c>
      <c r="O32" s="5">
        <v>6</v>
      </c>
      <c r="P32" s="5">
        <v>21</v>
      </c>
      <c r="Q32" s="5">
        <v>10</v>
      </c>
      <c r="R32" s="5">
        <v>391</v>
      </c>
      <c r="T32" s="10">
        <f t="shared" si="16"/>
        <v>4.1538461538461542</v>
      </c>
      <c r="U32" s="11">
        <f t="shared" si="17"/>
        <v>0.23529411764705882</v>
      </c>
      <c r="V32" s="11">
        <f t="shared" si="18"/>
        <v>1.25</v>
      </c>
    </row>
    <row r="33" spans="1:22" ht="18" customHeight="1" x14ac:dyDescent="0.3">
      <c r="A33" s="14" t="s">
        <v>50</v>
      </c>
      <c r="B33" s="5">
        <v>11</v>
      </c>
      <c r="C33" s="5">
        <v>0</v>
      </c>
      <c r="D33" s="15">
        <v>10</v>
      </c>
      <c r="E33" s="5">
        <v>7</v>
      </c>
      <c r="F33" s="5">
        <v>6</v>
      </c>
      <c r="G33" s="5">
        <v>3</v>
      </c>
      <c r="H33" s="5">
        <v>15</v>
      </c>
      <c r="I33" s="5">
        <v>10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2</v>
      </c>
      <c r="P33" s="5">
        <v>1</v>
      </c>
      <c r="Q33" s="5">
        <v>1</v>
      </c>
      <c r="R33" s="5">
        <v>30</v>
      </c>
      <c r="T33" s="10">
        <f t="shared" si="16"/>
        <v>5.4</v>
      </c>
      <c r="U33" s="11">
        <f t="shared" si="17"/>
        <v>0.1</v>
      </c>
      <c r="V33" s="11">
        <f t="shared" si="18"/>
        <v>1.8</v>
      </c>
    </row>
    <row r="34" spans="1:22" ht="18" customHeight="1" x14ac:dyDescent="0.3">
      <c r="A34" s="14" t="s">
        <v>51</v>
      </c>
      <c r="B34" s="5">
        <v>20</v>
      </c>
      <c r="C34" s="5">
        <v>0</v>
      </c>
      <c r="D34" s="15">
        <v>22.67</v>
      </c>
      <c r="E34" s="5">
        <v>9</v>
      </c>
      <c r="F34" s="5">
        <v>8</v>
      </c>
      <c r="G34" s="5">
        <v>18</v>
      </c>
      <c r="H34" s="5">
        <v>18</v>
      </c>
      <c r="I34" s="5">
        <v>15</v>
      </c>
      <c r="J34" s="5">
        <v>1</v>
      </c>
      <c r="K34" s="5">
        <v>0</v>
      </c>
      <c r="L34" s="5">
        <v>2</v>
      </c>
      <c r="M34" s="5">
        <v>0</v>
      </c>
      <c r="N34" s="5">
        <v>0</v>
      </c>
      <c r="O34" s="5">
        <v>2</v>
      </c>
      <c r="P34" s="5">
        <v>4</v>
      </c>
      <c r="Q34" s="5">
        <v>2</v>
      </c>
      <c r="R34" s="5">
        <v>86</v>
      </c>
      <c r="T34" s="10">
        <f t="shared" ref="T34:T41" si="19">F34*9/D34</f>
        <v>3.1760035288928097</v>
      </c>
      <c r="U34" s="11">
        <f t="shared" ref="U34:U41" si="20">+G34/R34</f>
        <v>0.20930232558139536</v>
      </c>
      <c r="V34" s="11">
        <f t="shared" ref="V34:V41" si="21">(G34+H34)/D34</f>
        <v>1.5880017644464048</v>
      </c>
    </row>
    <row r="35" spans="1:22" ht="18" customHeight="1" x14ac:dyDescent="0.3">
      <c r="A35" s="14" t="s">
        <v>41</v>
      </c>
      <c r="B35" s="5">
        <v>17</v>
      </c>
      <c r="C35" s="5">
        <v>17</v>
      </c>
      <c r="D35" s="15">
        <v>109.33</v>
      </c>
      <c r="E35" s="5">
        <v>44</v>
      </c>
      <c r="F35" s="5">
        <v>41</v>
      </c>
      <c r="G35" s="5">
        <v>93</v>
      </c>
      <c r="H35" s="5">
        <v>38</v>
      </c>
      <c r="I35" s="5">
        <v>76</v>
      </c>
      <c r="J35" s="5">
        <v>6</v>
      </c>
      <c r="K35" s="5">
        <v>6</v>
      </c>
      <c r="L35" s="5">
        <v>0</v>
      </c>
      <c r="M35" s="5">
        <v>1</v>
      </c>
      <c r="N35" s="5">
        <v>0</v>
      </c>
      <c r="O35" s="5">
        <v>9</v>
      </c>
      <c r="P35" s="5">
        <v>19</v>
      </c>
      <c r="Q35" s="5">
        <v>12</v>
      </c>
      <c r="R35" s="5">
        <v>405</v>
      </c>
      <c r="T35" s="10">
        <f t="shared" si="19"/>
        <v>3.3751028994786427</v>
      </c>
      <c r="U35" s="11">
        <f t="shared" si="20"/>
        <v>0.22962962962962963</v>
      </c>
      <c r="V35" s="11">
        <f t="shared" si="21"/>
        <v>1.1982072624165372</v>
      </c>
    </row>
    <row r="36" spans="1:22" ht="18" customHeight="1" x14ac:dyDescent="0.3">
      <c r="A36" s="14" t="s">
        <v>52</v>
      </c>
      <c r="B36" s="5">
        <v>29</v>
      </c>
      <c r="C36" s="5">
        <v>0</v>
      </c>
      <c r="D36" s="15">
        <v>31.67</v>
      </c>
      <c r="E36" s="5">
        <v>21</v>
      </c>
      <c r="F36" s="5">
        <v>18</v>
      </c>
      <c r="G36" s="5">
        <v>28</v>
      </c>
      <c r="H36" s="5">
        <v>17</v>
      </c>
      <c r="I36" s="5">
        <v>39</v>
      </c>
      <c r="J36" s="5">
        <v>2</v>
      </c>
      <c r="K36" s="5">
        <v>2</v>
      </c>
      <c r="L36" s="5">
        <v>7</v>
      </c>
      <c r="M36" s="5">
        <v>0</v>
      </c>
      <c r="N36" s="5">
        <v>0</v>
      </c>
      <c r="O36" s="5">
        <v>5</v>
      </c>
      <c r="P36" s="5">
        <v>3</v>
      </c>
      <c r="Q36" s="5">
        <v>3</v>
      </c>
      <c r="R36" s="5">
        <v>118</v>
      </c>
      <c r="T36" s="10">
        <f t="shared" si="19"/>
        <v>5.1152510262077673</v>
      </c>
      <c r="U36" s="11">
        <f t="shared" si="20"/>
        <v>0.23728813559322035</v>
      </c>
      <c r="V36" s="11">
        <f t="shared" si="21"/>
        <v>1.4209030628354908</v>
      </c>
    </row>
    <row r="37" spans="1:22" ht="18" customHeight="1" x14ac:dyDescent="0.3">
      <c r="A37" s="14" t="s">
        <v>53</v>
      </c>
      <c r="B37" s="5">
        <v>25</v>
      </c>
      <c r="C37" s="5">
        <v>0</v>
      </c>
      <c r="D37" s="15">
        <v>33.67</v>
      </c>
      <c r="E37" s="5">
        <v>17</v>
      </c>
      <c r="F37" s="5">
        <v>14</v>
      </c>
      <c r="G37" s="5">
        <v>22</v>
      </c>
      <c r="H37" s="5">
        <v>10</v>
      </c>
      <c r="I37" s="5">
        <v>36</v>
      </c>
      <c r="J37" s="5">
        <v>1</v>
      </c>
      <c r="K37" s="5">
        <v>2</v>
      </c>
      <c r="L37" s="5">
        <v>8</v>
      </c>
      <c r="M37" s="5">
        <v>0</v>
      </c>
      <c r="N37" s="5">
        <v>0</v>
      </c>
      <c r="O37" s="5">
        <v>3</v>
      </c>
      <c r="P37" s="5">
        <v>5</v>
      </c>
      <c r="Q37" s="5">
        <v>1</v>
      </c>
      <c r="R37" s="5">
        <v>124</v>
      </c>
      <c r="T37" s="10">
        <f t="shared" si="19"/>
        <v>3.742203742203742</v>
      </c>
      <c r="U37" s="11">
        <f t="shared" si="20"/>
        <v>0.17741935483870969</v>
      </c>
      <c r="V37" s="11">
        <f t="shared" si="21"/>
        <v>0.95040095040095041</v>
      </c>
    </row>
    <row r="38" spans="1:22" ht="18" customHeight="1" x14ac:dyDescent="0.3">
      <c r="A38" s="14" t="s">
        <v>42</v>
      </c>
      <c r="B38" s="5">
        <v>19</v>
      </c>
      <c r="C38" s="5">
        <v>19</v>
      </c>
      <c r="D38" s="15">
        <v>130</v>
      </c>
      <c r="E38" s="5">
        <v>35</v>
      </c>
      <c r="F38" s="5">
        <v>33</v>
      </c>
      <c r="G38" s="5">
        <v>113</v>
      </c>
      <c r="H38" s="5">
        <v>28</v>
      </c>
      <c r="I38" s="5">
        <v>111</v>
      </c>
      <c r="J38" s="5">
        <v>9</v>
      </c>
      <c r="K38" s="5">
        <v>9</v>
      </c>
      <c r="L38" s="5">
        <v>0</v>
      </c>
      <c r="M38" s="5">
        <v>5</v>
      </c>
      <c r="N38" s="5">
        <v>6</v>
      </c>
      <c r="O38" s="5">
        <v>4</v>
      </c>
      <c r="P38" s="5">
        <v>15</v>
      </c>
      <c r="Q38" s="5">
        <v>15</v>
      </c>
      <c r="R38" s="5">
        <v>488</v>
      </c>
      <c r="T38" s="10">
        <f t="shared" si="19"/>
        <v>2.2846153846153845</v>
      </c>
      <c r="U38" s="11">
        <f t="shared" si="20"/>
        <v>0.23155737704918034</v>
      </c>
      <c r="V38" s="11">
        <f t="shared" si="21"/>
        <v>1.0846153846153845</v>
      </c>
    </row>
    <row r="39" spans="1:22" ht="18" customHeight="1" x14ac:dyDescent="0.3">
      <c r="A39" s="14" t="s">
        <v>54</v>
      </c>
      <c r="B39" s="5">
        <v>22</v>
      </c>
      <c r="C39" s="5">
        <v>0</v>
      </c>
      <c r="D39" s="15">
        <v>29.33</v>
      </c>
      <c r="E39" s="5">
        <v>8</v>
      </c>
      <c r="F39" s="5">
        <v>8</v>
      </c>
      <c r="G39" s="5">
        <v>24</v>
      </c>
      <c r="H39" s="5">
        <v>7</v>
      </c>
      <c r="I39" s="5">
        <v>23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4</v>
      </c>
      <c r="Q39" s="5">
        <v>3</v>
      </c>
      <c r="R39" s="5">
        <v>110</v>
      </c>
      <c r="T39" s="10">
        <f t="shared" ref="T39" si="22">F39*9/D39</f>
        <v>2.4548244118649847</v>
      </c>
      <c r="U39" s="11">
        <f t="shared" ref="U39" si="23">+G39/R39</f>
        <v>0.21818181818181817</v>
      </c>
      <c r="V39" s="11">
        <f t="shared" ref="V39" si="24">(G39+H39)/D39</f>
        <v>1.0569382884418685</v>
      </c>
    </row>
    <row r="40" spans="1:22" ht="18" customHeight="1" x14ac:dyDescent="0.3">
      <c r="A40" s="14" t="s">
        <v>55</v>
      </c>
      <c r="B40" s="5">
        <v>23</v>
      </c>
      <c r="C40" s="5">
        <v>0</v>
      </c>
      <c r="D40" s="15">
        <v>32.67</v>
      </c>
      <c r="E40" s="5">
        <v>9</v>
      </c>
      <c r="F40" s="5">
        <v>8</v>
      </c>
      <c r="G40" s="5">
        <v>26</v>
      </c>
      <c r="H40" s="5">
        <v>4</v>
      </c>
      <c r="I40" s="5">
        <v>31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</v>
      </c>
      <c r="Q40" s="5">
        <v>1</v>
      </c>
      <c r="R40" s="5">
        <v>122</v>
      </c>
      <c r="T40" s="10">
        <f t="shared" si="19"/>
        <v>2.2038567493112948</v>
      </c>
      <c r="U40" s="11">
        <f t="shared" si="20"/>
        <v>0.21311475409836064</v>
      </c>
      <c r="V40" s="11">
        <f t="shared" si="21"/>
        <v>0.91827364554637281</v>
      </c>
    </row>
    <row r="41" spans="1:22" ht="18" customHeight="1" x14ac:dyDescent="0.3">
      <c r="A41" s="14" t="s">
        <v>56</v>
      </c>
      <c r="B41" s="5">
        <v>19</v>
      </c>
      <c r="C41" s="5">
        <v>19</v>
      </c>
      <c r="D41" s="15">
        <v>128</v>
      </c>
      <c r="E41" s="5">
        <v>65</v>
      </c>
      <c r="F41" s="5">
        <v>56</v>
      </c>
      <c r="G41" s="5">
        <v>113</v>
      </c>
      <c r="H41" s="5">
        <v>45</v>
      </c>
      <c r="I41" s="5">
        <v>107</v>
      </c>
      <c r="J41" s="5">
        <v>6</v>
      </c>
      <c r="K41" s="5">
        <v>7</v>
      </c>
      <c r="L41" s="5">
        <v>0</v>
      </c>
      <c r="M41" s="5">
        <v>3</v>
      </c>
      <c r="N41" s="5">
        <v>1</v>
      </c>
      <c r="O41" s="5">
        <v>2</v>
      </c>
      <c r="P41" s="5">
        <v>16</v>
      </c>
      <c r="Q41" s="5">
        <v>10</v>
      </c>
      <c r="R41" s="5">
        <v>471</v>
      </c>
      <c r="T41" s="10">
        <f t="shared" si="19"/>
        <v>3.9375</v>
      </c>
      <c r="U41" s="11">
        <f t="shared" si="20"/>
        <v>0.23991507430997877</v>
      </c>
      <c r="V41" s="11">
        <f t="shared" si="21"/>
        <v>1.234375</v>
      </c>
    </row>
    <row r="42" spans="1:22" ht="18" customHeight="1" x14ac:dyDescent="0.3">
      <c r="A42" s="14" t="s">
        <v>46</v>
      </c>
      <c r="B42" s="5">
        <v>14</v>
      </c>
      <c r="C42" s="5">
        <v>14</v>
      </c>
      <c r="D42" s="15">
        <v>80.67</v>
      </c>
      <c r="E42" s="5">
        <v>48</v>
      </c>
      <c r="F42" s="5">
        <v>44</v>
      </c>
      <c r="G42" s="5">
        <v>84</v>
      </c>
      <c r="H42" s="5">
        <v>33</v>
      </c>
      <c r="I42" s="5">
        <v>83</v>
      </c>
      <c r="J42" s="5">
        <v>2</v>
      </c>
      <c r="K42" s="5">
        <v>9</v>
      </c>
      <c r="L42" s="5">
        <v>0</v>
      </c>
      <c r="M42" s="5">
        <v>1</v>
      </c>
      <c r="N42" s="5">
        <v>0</v>
      </c>
      <c r="O42" s="5">
        <v>3</v>
      </c>
      <c r="P42" s="5">
        <v>15</v>
      </c>
      <c r="Q42" s="5">
        <v>1</v>
      </c>
      <c r="R42" s="5">
        <v>327</v>
      </c>
      <c r="T42" s="10">
        <f t="shared" si="16"/>
        <v>4.9088880624767572</v>
      </c>
      <c r="U42" s="11">
        <f t="shared" si="17"/>
        <v>0.25688073394495414</v>
      </c>
      <c r="V42" s="11">
        <f t="shared" si="18"/>
        <v>1.4503532911863146</v>
      </c>
    </row>
    <row r="43" spans="1:22" ht="18" customHeight="1" x14ac:dyDescent="0.3">
      <c r="A43" s="14" t="s">
        <v>57</v>
      </c>
      <c r="B43" s="5">
        <v>23</v>
      </c>
      <c r="C43" s="5">
        <v>0</v>
      </c>
      <c r="D43" s="15">
        <v>25.33</v>
      </c>
      <c r="E43" s="5">
        <v>11</v>
      </c>
      <c r="F43" s="5">
        <v>11</v>
      </c>
      <c r="G43" s="5">
        <v>24</v>
      </c>
      <c r="H43" s="5">
        <v>13</v>
      </c>
      <c r="I43" s="5">
        <v>31</v>
      </c>
      <c r="J43" s="5">
        <v>2</v>
      </c>
      <c r="K43" s="5">
        <v>1</v>
      </c>
      <c r="L43" s="5">
        <v>6</v>
      </c>
      <c r="M43" s="5">
        <v>0</v>
      </c>
      <c r="N43" s="5">
        <v>0</v>
      </c>
      <c r="O43" s="5">
        <v>4</v>
      </c>
      <c r="P43" s="5">
        <v>0</v>
      </c>
      <c r="Q43" s="5">
        <v>2</v>
      </c>
      <c r="R43" s="5">
        <v>97</v>
      </c>
      <c r="T43" s="10">
        <f>F43*9/D43</f>
        <v>3.9084090011843666</v>
      </c>
      <c r="U43" s="11">
        <f>+G43/R43</f>
        <v>0.24742268041237114</v>
      </c>
      <c r="V43" s="11">
        <f>(G43+H43)/D43</f>
        <v>1.4607185155941573</v>
      </c>
    </row>
    <row r="44" spans="1:22" ht="18" customHeight="1" x14ac:dyDescent="0.3">
      <c r="A44" s="14" t="s">
        <v>58</v>
      </c>
      <c r="B44" s="5">
        <v>15</v>
      </c>
      <c r="C44" s="5">
        <v>15</v>
      </c>
      <c r="D44" s="15">
        <v>99.33</v>
      </c>
      <c r="E44" s="5">
        <v>48</v>
      </c>
      <c r="F44" s="5">
        <v>39</v>
      </c>
      <c r="G44" s="5">
        <v>103</v>
      </c>
      <c r="H44" s="5">
        <v>39</v>
      </c>
      <c r="I44" s="5">
        <v>76</v>
      </c>
      <c r="J44" s="5">
        <v>6</v>
      </c>
      <c r="K44" s="5">
        <v>7</v>
      </c>
      <c r="L44" s="5">
        <v>0</v>
      </c>
      <c r="M44" s="5">
        <v>1</v>
      </c>
      <c r="N44" s="5">
        <v>0</v>
      </c>
      <c r="O44" s="5">
        <v>7</v>
      </c>
      <c r="P44" s="5">
        <v>10</v>
      </c>
      <c r="Q44" s="5">
        <v>14</v>
      </c>
      <c r="R44" s="5">
        <v>389</v>
      </c>
      <c r="T44" s="10">
        <f t="shared" si="16"/>
        <v>3.5336756266988827</v>
      </c>
      <c r="U44" s="11">
        <f t="shared" si="17"/>
        <v>0.2647814910025707</v>
      </c>
      <c r="V44" s="11">
        <f t="shared" si="18"/>
        <v>1.4295781737642204</v>
      </c>
    </row>
    <row r="45" spans="1:22" ht="18" customHeight="1" x14ac:dyDescent="0.3">
      <c r="A45" s="14" t="s">
        <v>59</v>
      </c>
      <c r="B45" s="5">
        <v>4</v>
      </c>
      <c r="C45" s="5">
        <v>0</v>
      </c>
      <c r="D45" s="15">
        <v>8</v>
      </c>
      <c r="E45" s="5">
        <v>6</v>
      </c>
      <c r="F45" s="5">
        <v>6</v>
      </c>
      <c r="G45" s="5">
        <v>11</v>
      </c>
      <c r="H45" s="5">
        <v>3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33</v>
      </c>
      <c r="T45" s="10">
        <f t="shared" si="16"/>
        <v>6.75</v>
      </c>
      <c r="U45" s="11">
        <f t="shared" si="17"/>
        <v>0.33333333333333331</v>
      </c>
      <c r="V45" s="11">
        <f t="shared" si="18"/>
        <v>1.75</v>
      </c>
    </row>
    <row r="46" spans="1:22" ht="18" customHeight="1" x14ac:dyDescent="0.3">
      <c r="B46" s="9"/>
      <c r="C46" s="9"/>
      <c r="D46" s="1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T46" s="10"/>
      <c r="U46" s="11"/>
      <c r="V46" s="11"/>
    </row>
    <row r="47" spans="1:22" s="1" customFormat="1" x14ac:dyDescent="0.3">
      <c r="A47" s="8" t="s">
        <v>24</v>
      </c>
      <c r="B47" s="1">
        <f>C47</f>
        <v>100</v>
      </c>
      <c r="C47" s="13">
        <f t="shared" ref="C47:R47" si="25">SUM(C30:C45)</f>
        <v>100</v>
      </c>
      <c r="D47" s="13">
        <f t="shared" si="25"/>
        <v>884.01</v>
      </c>
      <c r="E47" s="13">
        <f t="shared" si="25"/>
        <v>397</v>
      </c>
      <c r="F47" s="13">
        <f t="shared" si="25"/>
        <v>357</v>
      </c>
      <c r="G47" s="13">
        <f t="shared" si="25"/>
        <v>782</v>
      </c>
      <c r="H47" s="13">
        <f t="shared" si="25"/>
        <v>324</v>
      </c>
      <c r="I47" s="13">
        <f t="shared" si="25"/>
        <v>793</v>
      </c>
      <c r="J47" s="13">
        <f t="shared" si="25"/>
        <v>47</v>
      </c>
      <c r="K47" s="13">
        <f t="shared" si="25"/>
        <v>53</v>
      </c>
      <c r="L47" s="13">
        <f t="shared" si="25"/>
        <v>23</v>
      </c>
      <c r="M47" s="13">
        <f t="shared" si="25"/>
        <v>11</v>
      </c>
      <c r="N47" s="13">
        <f t="shared" si="25"/>
        <v>7</v>
      </c>
      <c r="O47" s="13">
        <f t="shared" si="25"/>
        <v>48</v>
      </c>
      <c r="P47" s="13">
        <f t="shared" si="25"/>
        <v>123</v>
      </c>
      <c r="Q47" s="13">
        <f t="shared" si="25"/>
        <v>81</v>
      </c>
      <c r="R47" s="13">
        <f t="shared" si="25"/>
        <v>3333</v>
      </c>
      <c r="S47" s="1" t="s">
        <v>23</v>
      </c>
      <c r="T47" s="10">
        <f>F47*9/D47</f>
        <v>3.6345742695218379</v>
      </c>
      <c r="U47" s="11">
        <f>+G47/R47</f>
        <v>0.23462346234623463</v>
      </c>
      <c r="V47" s="11">
        <f>(G47+H47)/D47</f>
        <v>1.2511170688114388</v>
      </c>
    </row>
  </sheetData>
  <sortState xmlns:xlrd2="http://schemas.microsoft.com/office/spreadsheetml/2017/richdata2" ref="A4:V23">
    <sortCondition ref="A4:A23"/>
  </sortState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2024-04-04T00:10:48Z</dcterms:modified>
</cp:coreProperties>
</file>