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77" documentId="8_{E382AAEC-87E0-4411-B85F-AFB0CFC9990B}" xr6:coauthVersionLast="47" xr6:coauthVersionMax="47" xr10:uidLastSave="{B0CBCFA0-F7D6-46C4-98F6-6307A121D78F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2" i="1" l="1"/>
  <c r="U42" i="1"/>
  <c r="T42" i="1"/>
  <c r="V40" i="1"/>
  <c r="U40" i="1"/>
  <c r="T40" i="1"/>
  <c r="V43" i="1"/>
  <c r="U43" i="1"/>
  <c r="T43" i="1"/>
  <c r="V46" i="1"/>
  <c r="U46" i="1"/>
  <c r="T46" i="1"/>
  <c r="V36" i="1"/>
  <c r="U36" i="1"/>
  <c r="T36" i="1"/>
  <c r="V16" i="1"/>
  <c r="U16" i="1"/>
  <c r="T16" i="1"/>
  <c r="V31" i="1" l="1"/>
  <c r="U31" i="1"/>
  <c r="T31" i="1"/>
  <c r="V9" i="1"/>
  <c r="U9" i="1"/>
  <c r="T9" i="1"/>
  <c r="V13" i="1"/>
  <c r="U13" i="1"/>
  <c r="T13" i="1"/>
  <c r="V11" i="1"/>
  <c r="U11" i="1"/>
  <c r="T11" i="1"/>
  <c r="R50" i="1" l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 s="1"/>
  <c r="V19" i="1" l="1"/>
  <c r="U19" i="1"/>
  <c r="T19" i="1"/>
  <c r="V22" i="1" l="1"/>
  <c r="U22" i="1"/>
  <c r="T22" i="1"/>
  <c r="V45" i="1" l="1"/>
  <c r="U45" i="1"/>
  <c r="T45" i="1"/>
  <c r="V44" i="1"/>
  <c r="U44" i="1"/>
  <c r="T44" i="1"/>
  <c r="V41" i="1"/>
  <c r="U41" i="1"/>
  <c r="T41" i="1"/>
  <c r="V39" i="1"/>
  <c r="U39" i="1"/>
  <c r="T39" i="1"/>
  <c r="V38" i="1"/>
  <c r="U38" i="1"/>
  <c r="T38" i="1"/>
  <c r="V37" i="1"/>
  <c r="U37" i="1"/>
  <c r="T37" i="1"/>
  <c r="V35" i="1"/>
  <c r="U35" i="1"/>
  <c r="T35" i="1"/>
  <c r="V20" i="1"/>
  <c r="U20" i="1"/>
  <c r="T20" i="1"/>
  <c r="V18" i="1"/>
  <c r="U18" i="1"/>
  <c r="T18" i="1"/>
  <c r="V17" i="1"/>
  <c r="U17" i="1"/>
  <c r="T17" i="1"/>
  <c r="V15" i="1"/>
  <c r="U15" i="1"/>
  <c r="T15" i="1"/>
  <c r="U14" i="1"/>
  <c r="U12" i="1"/>
  <c r="U10" i="1"/>
  <c r="U8" i="1"/>
  <c r="U7" i="1"/>
  <c r="U6" i="1"/>
  <c r="U5" i="1"/>
  <c r="U4" i="1"/>
  <c r="V32" i="1"/>
  <c r="U32" i="1"/>
  <c r="T32" i="1"/>
  <c r="V33" i="1"/>
  <c r="U33" i="1"/>
  <c r="T33" i="1"/>
  <c r="V5" i="1"/>
  <c r="T5" i="1"/>
  <c r="V48" i="1"/>
  <c r="U48" i="1"/>
  <c r="T48" i="1"/>
  <c r="V47" i="1"/>
  <c r="U47" i="1"/>
  <c r="T47" i="1"/>
  <c r="V34" i="1"/>
  <c r="U34" i="1"/>
  <c r="T34" i="1"/>
  <c r="V29" i="1"/>
  <c r="U29" i="1"/>
  <c r="T29" i="1"/>
  <c r="V8" i="1"/>
  <c r="T8" i="1"/>
  <c r="V10" i="1"/>
  <c r="T10" i="1"/>
  <c r="V30" i="1"/>
  <c r="U30" i="1"/>
  <c r="T30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V4" i="1"/>
  <c r="T4" i="1"/>
  <c r="V14" i="1"/>
  <c r="T14" i="1"/>
  <c r="V12" i="1"/>
  <c r="T12" i="1"/>
  <c r="V7" i="1"/>
  <c r="T7" i="1"/>
  <c r="V6" i="1"/>
  <c r="T6" i="1"/>
  <c r="T50" i="1" l="1"/>
  <c r="V50" i="1"/>
  <c r="T26" i="1"/>
  <c r="U26" i="1"/>
  <c r="U50" i="1"/>
  <c r="V26" i="1"/>
  <c r="B26" i="1"/>
</calcChain>
</file>

<file path=xl/sharedStrings.xml><?xml version="1.0" encoding="utf-8"?>
<sst xmlns="http://schemas.openxmlformats.org/spreadsheetml/2006/main" count="89" uniqueCount="78">
  <si>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</si>
  <si>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</si>
  <si>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</si>
  <si>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</si>
  <si>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</si>
  <si>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</si>
  <si>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</si>
  <si>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</si>
  <si>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</si>
  <si>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</si>
  <si>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</si>
  <si>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</si>
  <si>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</si>
  <si>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</si>
  <si>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</si>
  <si>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</si>
  <si>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</si>
  <si>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</si>
  <si>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</si>
  <si>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</si>
  <si>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</si>
  <si>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</si>
  <si>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</si>
  <si>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</si>
  <si>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</si>
  <si>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</si>
  <si>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</si>
  <si>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</si>
  <si>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</si>
  <si>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</si>
  <si>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</si>
  <si>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</si>
  <si>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</si>
  <si>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</si>
  <si>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</si>
  <si>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</si>
  <si>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</si>
  <si>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Swanson, Dansby</t>
  </si>
  <si>
    <t>Romano, Jordan</t>
  </si>
  <si>
    <t>Valdez, Framber</t>
  </si>
  <si>
    <t>Alvarez, Yordan</t>
  </si>
  <si>
    <t>Tucker, Kyle</t>
  </si>
  <si>
    <t>2023-24 Kenmore Highlanders</t>
  </si>
  <si>
    <t>Cimber, Adam</t>
  </si>
  <si>
    <t>De Los Santos, Envel</t>
  </si>
  <si>
    <t>Eflin, Zach</t>
  </si>
  <si>
    <t>Floro, Dylan</t>
  </si>
  <si>
    <t>Gibson, Kyle</t>
  </si>
  <si>
    <t>Graterol, Brusdar</t>
  </si>
  <si>
    <t>Houck, Tanner</t>
  </si>
  <si>
    <t>Lopez, Reynaldo</t>
  </si>
  <si>
    <t>Lorenzen, Michael</t>
  </si>
  <si>
    <t>Loup, Aaron</t>
  </si>
  <si>
    <t>McHugh, Collin</t>
  </si>
  <si>
    <t>Ryan, Joe</t>
  </si>
  <si>
    <t>Wacha, Michael</t>
  </si>
  <si>
    <t>Abreu, Jose</t>
  </si>
  <si>
    <t>Bethancourt, Christian</t>
  </si>
  <si>
    <t>Chisholm, Jazz</t>
  </si>
  <si>
    <t>Devers, Rafael</t>
  </si>
  <si>
    <t>Duvall, Adam</t>
  </si>
  <si>
    <t>Espinal, Santiago</t>
  </si>
  <si>
    <t>Fraley, Jake</t>
  </si>
  <si>
    <t>Garcia, Adolis</t>
  </si>
  <si>
    <t>Haggerty, Sam</t>
  </si>
  <si>
    <t>Higashioka, Kyle</t>
  </si>
  <si>
    <t>Jansen, Danny</t>
  </si>
  <si>
    <t>Reynolds, Bryan</t>
  </si>
  <si>
    <t>Villar, David</t>
  </si>
  <si>
    <t>Walls, Taylor</t>
  </si>
  <si>
    <t>Wisdom, Patrick</t>
  </si>
  <si>
    <t>McCarthy, Jake</t>
  </si>
  <si>
    <t>Jansen, Kenley</t>
  </si>
  <si>
    <t>Thielbar, Caleb</t>
  </si>
  <si>
    <t>Oviedo, Johan</t>
  </si>
  <si>
    <t>Mantiply, Joe</t>
  </si>
  <si>
    <t>Miley, Wade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</si>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</sst>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2" fillId="0" borderId="0" xfId="0" applyNumberFormat="1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2" fontId="2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/>
    <xf numFmtId="0" fontId="0" fillId="0" borderId="0" xfId="0"/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workbookViewId="0"/>
  </sheetViews>
  <sheetFormatPr defaultRowHeight="20.25" x14ac:dyDescent="0.3"/>
  <cols>
    <col min="1" max="1" width="19.28515625" bestFit="1" customWidth="1"/>
    <col min="2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6" t="s">
        <v>42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T1"/>
    </row>
    <row r="2" spans="1:22" ht="14.1" customHeight="1" x14ac:dyDescent="0.3">
      <c r="A2" s="1" t="s">
        <v>77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5" t="s">
        <v>56</v>
      </c>
      <c r="B4" s="12">
        <v>92</v>
      </c>
      <c r="C4" s="12">
        <v>294</v>
      </c>
      <c r="D4" s="12">
        <v>24</v>
      </c>
      <c r="E4" s="12">
        <v>76</v>
      </c>
      <c r="F4" s="12">
        <v>22</v>
      </c>
      <c r="G4" s="12">
        <v>12</v>
      </c>
      <c r="H4" s="12">
        <v>0</v>
      </c>
      <c r="I4" s="12">
        <v>5</v>
      </c>
      <c r="J4" s="12">
        <v>23</v>
      </c>
      <c r="K4" s="12">
        <v>55</v>
      </c>
      <c r="L4" s="12">
        <v>6</v>
      </c>
      <c r="M4" s="12">
        <v>5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6</v>
      </c>
      <c r="T4" s="5">
        <f t="shared" ref="T4:T14" si="0">+E4/C4</f>
        <v>0.25850340136054423</v>
      </c>
      <c r="U4" s="5">
        <f t="shared" ref="U4:U14" si="1">(E4+J4+L4)/(C4+J4+L4+Q4)</f>
        <v>0.32507739938080493</v>
      </c>
      <c r="V4" s="5">
        <f t="shared" ref="V4:V14" si="2">((E4-G4-H4-I4)+(G4*2)+(H4*3)+(I4*4))/C4</f>
        <v>0.35034013605442177</v>
      </c>
    </row>
    <row r="5" spans="1:22" ht="20.100000000000001" customHeight="1" x14ac:dyDescent="0.25">
      <c r="A5" s="15" t="s">
        <v>40</v>
      </c>
      <c r="B5" s="12">
        <v>94</v>
      </c>
      <c r="C5" s="12">
        <v>327</v>
      </c>
      <c r="D5" s="12">
        <v>48</v>
      </c>
      <c r="E5" s="12">
        <v>87</v>
      </c>
      <c r="F5" s="12">
        <v>53</v>
      </c>
      <c r="G5" s="12">
        <v>17</v>
      </c>
      <c r="H5" s="12">
        <v>0</v>
      </c>
      <c r="I5" s="12">
        <v>28</v>
      </c>
      <c r="J5" s="12">
        <v>41</v>
      </c>
      <c r="K5" s="12">
        <v>95</v>
      </c>
      <c r="L5" s="12">
        <v>5</v>
      </c>
      <c r="M5" s="12">
        <v>0</v>
      </c>
      <c r="N5" s="12">
        <v>0</v>
      </c>
      <c r="O5" s="12">
        <v>0</v>
      </c>
      <c r="P5" s="12">
        <v>0</v>
      </c>
      <c r="Q5" s="12">
        <v>2</v>
      </c>
      <c r="R5" s="12">
        <v>0</v>
      </c>
      <c r="S5" s="12">
        <v>18</v>
      </c>
      <c r="T5" s="5">
        <f t="shared" si="0"/>
        <v>0.26605504587155965</v>
      </c>
      <c r="U5" s="5">
        <f t="shared" si="1"/>
        <v>0.35466666666666669</v>
      </c>
      <c r="V5" s="5">
        <f t="shared" si="2"/>
        <v>0.57492354740061158</v>
      </c>
    </row>
    <row r="6" spans="1:22" ht="20.100000000000001" customHeight="1" x14ac:dyDescent="0.25">
      <c r="A6" s="15" t="s">
        <v>57</v>
      </c>
      <c r="B6" s="12">
        <v>46</v>
      </c>
      <c r="C6" s="12">
        <v>96</v>
      </c>
      <c r="D6" s="12">
        <v>5</v>
      </c>
      <c r="E6" s="12">
        <v>17</v>
      </c>
      <c r="F6" s="12">
        <v>5</v>
      </c>
      <c r="G6" s="12">
        <v>3</v>
      </c>
      <c r="H6" s="12">
        <v>0</v>
      </c>
      <c r="I6" s="12">
        <v>1</v>
      </c>
      <c r="J6" s="12">
        <v>2</v>
      </c>
      <c r="K6" s="12">
        <v>28</v>
      </c>
      <c r="L6" s="12">
        <v>0</v>
      </c>
      <c r="M6" s="12">
        <v>1</v>
      </c>
      <c r="N6" s="12">
        <v>0</v>
      </c>
      <c r="O6" s="12">
        <v>1</v>
      </c>
      <c r="P6" s="12">
        <v>0</v>
      </c>
      <c r="Q6" s="12">
        <v>0</v>
      </c>
      <c r="R6" s="12">
        <v>0</v>
      </c>
      <c r="S6" s="12">
        <v>5</v>
      </c>
      <c r="T6" s="5">
        <f t="shared" si="0"/>
        <v>0.17708333333333334</v>
      </c>
      <c r="U6" s="5">
        <f t="shared" si="1"/>
        <v>0.19387755102040816</v>
      </c>
      <c r="V6" s="5">
        <f t="shared" si="2"/>
        <v>0.23958333333333334</v>
      </c>
    </row>
    <row r="7" spans="1:22" ht="20.100000000000001" customHeight="1" x14ac:dyDescent="0.25">
      <c r="A7" s="15" t="s">
        <v>58</v>
      </c>
      <c r="B7" s="12">
        <v>64</v>
      </c>
      <c r="C7" s="12">
        <v>146</v>
      </c>
      <c r="D7" s="12">
        <v>22</v>
      </c>
      <c r="E7" s="12">
        <v>31</v>
      </c>
      <c r="F7" s="12">
        <v>18</v>
      </c>
      <c r="G7" s="12">
        <v>4</v>
      </c>
      <c r="H7" s="12">
        <v>2</v>
      </c>
      <c r="I7" s="12">
        <v>6</v>
      </c>
      <c r="J7" s="12">
        <v>16</v>
      </c>
      <c r="K7" s="12">
        <v>60</v>
      </c>
      <c r="L7" s="12">
        <v>4</v>
      </c>
      <c r="M7" s="12">
        <v>2</v>
      </c>
      <c r="N7" s="12">
        <v>5</v>
      </c>
      <c r="O7" s="12">
        <v>1</v>
      </c>
      <c r="P7" s="12">
        <v>0</v>
      </c>
      <c r="Q7" s="12">
        <v>2</v>
      </c>
      <c r="R7" s="12">
        <v>0</v>
      </c>
      <c r="S7" s="12">
        <v>3</v>
      </c>
      <c r="T7" s="5">
        <f t="shared" si="0"/>
        <v>0.21232876712328766</v>
      </c>
      <c r="U7" s="5">
        <f t="shared" si="1"/>
        <v>0.30357142857142855</v>
      </c>
      <c r="V7" s="5">
        <f t="shared" si="2"/>
        <v>0.3904109589041096</v>
      </c>
    </row>
    <row r="8" spans="1:22" ht="20.100000000000001" customHeight="1" x14ac:dyDescent="0.25">
      <c r="A8" s="15" t="s">
        <v>59</v>
      </c>
      <c r="B8" s="12">
        <v>98</v>
      </c>
      <c r="C8" s="12">
        <v>332</v>
      </c>
      <c r="D8" s="12">
        <v>39</v>
      </c>
      <c r="E8" s="12">
        <v>83</v>
      </c>
      <c r="F8" s="12">
        <v>43</v>
      </c>
      <c r="G8" s="12">
        <v>23</v>
      </c>
      <c r="H8" s="12">
        <v>0</v>
      </c>
      <c r="I8" s="12">
        <v>17</v>
      </c>
      <c r="J8" s="12">
        <v>15</v>
      </c>
      <c r="K8" s="12">
        <v>81</v>
      </c>
      <c r="L8" s="12">
        <v>6</v>
      </c>
      <c r="M8" s="12">
        <v>12</v>
      </c>
      <c r="N8" s="12">
        <v>0</v>
      </c>
      <c r="O8" s="12">
        <v>0</v>
      </c>
      <c r="P8" s="12">
        <v>0</v>
      </c>
      <c r="Q8" s="12">
        <v>2</v>
      </c>
      <c r="R8" s="12">
        <v>0</v>
      </c>
      <c r="S8" s="12">
        <v>9</v>
      </c>
      <c r="T8" s="5">
        <f t="shared" si="0"/>
        <v>0.25</v>
      </c>
      <c r="U8" s="5">
        <f t="shared" si="1"/>
        <v>0.29295774647887324</v>
      </c>
      <c r="V8" s="5">
        <f t="shared" si="2"/>
        <v>0.47289156626506024</v>
      </c>
    </row>
    <row r="9" spans="1:22" ht="20.100000000000001" customHeight="1" x14ac:dyDescent="0.25">
      <c r="A9" s="15" t="s">
        <v>60</v>
      </c>
      <c r="B9" s="12">
        <v>44</v>
      </c>
      <c r="C9" s="12">
        <v>109</v>
      </c>
      <c r="D9" s="12">
        <v>12</v>
      </c>
      <c r="E9" s="12">
        <v>19</v>
      </c>
      <c r="F9" s="12">
        <v>15</v>
      </c>
      <c r="G9" s="12">
        <v>3</v>
      </c>
      <c r="H9" s="12">
        <v>3</v>
      </c>
      <c r="I9" s="12">
        <v>5</v>
      </c>
      <c r="J9" s="12">
        <v>3</v>
      </c>
      <c r="K9" s="12">
        <v>45</v>
      </c>
      <c r="L9" s="12">
        <v>2</v>
      </c>
      <c r="M9" s="12">
        <v>2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5">
        <f t="shared" ref="T9" si="3">+E9/C9</f>
        <v>0.1743119266055046</v>
      </c>
      <c r="U9" s="5">
        <f t="shared" ref="U9" si="4">(E9+J9+L9)/(C9+J9+L9+Q9)</f>
        <v>0.21052631578947367</v>
      </c>
      <c r="V9" s="5">
        <f t="shared" ref="V9" si="5">((E9-G9-H9-I9)+(G9*2)+(H9*3)+(I9*4))/C9</f>
        <v>0.39449541284403672</v>
      </c>
    </row>
    <row r="10" spans="1:22" ht="20.100000000000001" customHeight="1" x14ac:dyDescent="0.25">
      <c r="A10" s="15" t="s">
        <v>61</v>
      </c>
      <c r="B10" s="12">
        <v>84</v>
      </c>
      <c r="C10" s="12">
        <v>230</v>
      </c>
      <c r="D10" s="12">
        <v>17</v>
      </c>
      <c r="E10" s="12">
        <v>45</v>
      </c>
      <c r="F10" s="12">
        <v>14</v>
      </c>
      <c r="G10" s="12">
        <v>12</v>
      </c>
      <c r="H10" s="12">
        <v>0</v>
      </c>
      <c r="I10" s="12">
        <v>5</v>
      </c>
      <c r="J10" s="12">
        <v>11</v>
      </c>
      <c r="K10" s="12">
        <v>51</v>
      </c>
      <c r="L10" s="12">
        <v>0</v>
      </c>
      <c r="M10" s="12">
        <v>4</v>
      </c>
      <c r="N10" s="12">
        <v>0</v>
      </c>
      <c r="O10" s="12">
        <v>0</v>
      </c>
      <c r="P10" s="12">
        <v>1</v>
      </c>
      <c r="Q10" s="12">
        <v>0</v>
      </c>
      <c r="R10" s="12">
        <v>0</v>
      </c>
      <c r="S10" s="12">
        <v>7</v>
      </c>
      <c r="T10" s="5">
        <f t="shared" si="0"/>
        <v>0.19565217391304349</v>
      </c>
      <c r="U10" s="5">
        <f t="shared" si="1"/>
        <v>0.23236514522821577</v>
      </c>
      <c r="V10" s="5">
        <f t="shared" si="2"/>
        <v>0.31304347826086959</v>
      </c>
    </row>
    <row r="11" spans="1:22" ht="20.100000000000001" customHeight="1" x14ac:dyDescent="0.25">
      <c r="A11" s="15" t="s">
        <v>62</v>
      </c>
      <c r="B11" s="12">
        <v>66</v>
      </c>
      <c r="C11" s="12">
        <v>149</v>
      </c>
      <c r="D11" s="12">
        <v>20</v>
      </c>
      <c r="E11" s="12">
        <v>36</v>
      </c>
      <c r="F11" s="12">
        <v>11</v>
      </c>
      <c r="G11" s="12">
        <v>9</v>
      </c>
      <c r="H11" s="12">
        <v>0</v>
      </c>
      <c r="I11" s="12">
        <v>4</v>
      </c>
      <c r="J11" s="12">
        <v>14</v>
      </c>
      <c r="K11" s="12">
        <v>45</v>
      </c>
      <c r="L11" s="12">
        <v>4</v>
      </c>
      <c r="M11" s="12">
        <v>2</v>
      </c>
      <c r="N11" s="12">
        <v>2</v>
      </c>
      <c r="O11" s="12">
        <v>0</v>
      </c>
      <c r="P11" s="12">
        <v>0</v>
      </c>
      <c r="Q11" s="12">
        <v>0</v>
      </c>
      <c r="R11" s="12">
        <v>0</v>
      </c>
      <c r="S11" s="12">
        <v>1</v>
      </c>
      <c r="T11" s="5">
        <f t="shared" ref="T11" si="6">+E11/C11</f>
        <v>0.24161073825503357</v>
      </c>
      <c r="U11" s="5">
        <f t="shared" ref="U11" si="7">(E11+J11+L11)/(C11+J11+L11+Q11)</f>
        <v>0.32335329341317365</v>
      </c>
      <c r="V11" s="5">
        <f t="shared" ref="V11" si="8">((E11-G11-H11-I11)+(G11*2)+(H11*3)+(I11*4))/C11</f>
        <v>0.3825503355704698</v>
      </c>
    </row>
    <row r="12" spans="1:22" ht="20.100000000000001" customHeight="1" x14ac:dyDescent="0.25">
      <c r="A12" s="15" t="s">
        <v>63</v>
      </c>
      <c r="B12" s="12">
        <v>97</v>
      </c>
      <c r="C12" s="12">
        <v>339</v>
      </c>
      <c r="D12" s="12">
        <v>40</v>
      </c>
      <c r="E12" s="12">
        <v>71</v>
      </c>
      <c r="F12" s="12">
        <v>50</v>
      </c>
      <c r="G12" s="12">
        <v>12</v>
      </c>
      <c r="H12" s="12">
        <v>3</v>
      </c>
      <c r="I12" s="12">
        <v>18</v>
      </c>
      <c r="J12" s="12">
        <v>33</v>
      </c>
      <c r="K12" s="12">
        <v>118</v>
      </c>
      <c r="L12" s="12">
        <v>5</v>
      </c>
      <c r="M12" s="12">
        <v>2</v>
      </c>
      <c r="N12" s="12">
        <v>3</v>
      </c>
      <c r="O12" s="12">
        <v>3</v>
      </c>
      <c r="P12" s="12">
        <v>0</v>
      </c>
      <c r="Q12" s="12">
        <v>4</v>
      </c>
      <c r="R12" s="12">
        <v>0</v>
      </c>
      <c r="S12" s="12">
        <v>8</v>
      </c>
      <c r="T12" s="5">
        <f t="shared" si="0"/>
        <v>0.20943952802359883</v>
      </c>
      <c r="U12" s="5">
        <f t="shared" si="1"/>
        <v>0.28608923884514437</v>
      </c>
      <c r="V12" s="5">
        <f t="shared" si="2"/>
        <v>0.42182890855457228</v>
      </c>
    </row>
    <row r="13" spans="1:22" ht="20.100000000000001" customHeight="1" x14ac:dyDescent="0.25">
      <c r="A13" s="15" t="s">
        <v>64</v>
      </c>
      <c r="B13" s="12">
        <v>21</v>
      </c>
      <c r="C13" s="12">
        <v>43</v>
      </c>
      <c r="D13" s="12">
        <v>5</v>
      </c>
      <c r="E13" s="12">
        <v>10</v>
      </c>
      <c r="F13" s="12">
        <v>3</v>
      </c>
      <c r="G13" s="12">
        <v>1</v>
      </c>
      <c r="H13" s="12">
        <v>0</v>
      </c>
      <c r="I13" s="12">
        <v>1</v>
      </c>
      <c r="J13" s="12">
        <v>3</v>
      </c>
      <c r="K13" s="12">
        <v>15</v>
      </c>
      <c r="L13" s="12">
        <v>0</v>
      </c>
      <c r="M13" s="12">
        <v>0</v>
      </c>
      <c r="N13" s="12">
        <v>1</v>
      </c>
      <c r="O13" s="12">
        <v>1</v>
      </c>
      <c r="P13" s="12">
        <v>0</v>
      </c>
      <c r="Q13" s="12">
        <v>1</v>
      </c>
      <c r="R13" s="12">
        <v>0</v>
      </c>
      <c r="S13" s="12">
        <v>0</v>
      </c>
      <c r="T13" s="5">
        <f t="shared" ref="T13" si="9">+E13/C13</f>
        <v>0.23255813953488372</v>
      </c>
      <c r="U13" s="5">
        <f t="shared" ref="U13" si="10">(E13+J13+L13)/(C13+J13+L13+Q13)</f>
        <v>0.27659574468085107</v>
      </c>
      <c r="V13" s="5">
        <f t="shared" ref="V13" si="11">((E13-G13-H13-I13)+(G13*2)+(H13*3)+(I13*4))/C13</f>
        <v>0.32558139534883723</v>
      </c>
    </row>
    <row r="14" spans="1:22" ht="20.100000000000001" customHeight="1" x14ac:dyDescent="0.25">
      <c r="A14" s="15" t="s">
        <v>65</v>
      </c>
      <c r="B14" s="12">
        <v>46</v>
      </c>
      <c r="C14" s="12">
        <v>66</v>
      </c>
      <c r="D14" s="12">
        <v>1</v>
      </c>
      <c r="E14" s="12">
        <v>8</v>
      </c>
      <c r="F14" s="12">
        <v>7</v>
      </c>
      <c r="G14" s="12">
        <v>1</v>
      </c>
      <c r="H14" s="12">
        <v>0</v>
      </c>
      <c r="I14" s="12">
        <v>0</v>
      </c>
      <c r="J14" s="12">
        <v>2</v>
      </c>
      <c r="K14" s="12">
        <v>15</v>
      </c>
      <c r="L14" s="12">
        <v>2</v>
      </c>
      <c r="M14" s="12">
        <v>1</v>
      </c>
      <c r="N14" s="12">
        <v>0</v>
      </c>
      <c r="O14" s="12">
        <v>0</v>
      </c>
      <c r="P14" s="12">
        <v>0</v>
      </c>
      <c r="Q14" s="12">
        <v>1</v>
      </c>
      <c r="R14" s="12">
        <v>0</v>
      </c>
      <c r="S14" s="12">
        <v>2</v>
      </c>
      <c r="T14" s="5">
        <f t="shared" si="0"/>
        <v>0.12121212121212122</v>
      </c>
      <c r="U14" s="5">
        <f t="shared" si="1"/>
        <v>0.16901408450704225</v>
      </c>
      <c r="V14" s="5">
        <f t="shared" si="2"/>
        <v>0.13636363636363635</v>
      </c>
    </row>
    <row r="15" spans="1:22" ht="20.100000000000001" customHeight="1" x14ac:dyDescent="0.25">
      <c r="A15" s="15" t="s">
        <v>66</v>
      </c>
      <c r="B15" s="12">
        <v>63</v>
      </c>
      <c r="C15" s="12">
        <v>151</v>
      </c>
      <c r="D15" s="12">
        <v>23</v>
      </c>
      <c r="E15" s="12">
        <v>40</v>
      </c>
      <c r="F15" s="12">
        <v>26</v>
      </c>
      <c r="G15" s="12">
        <v>6</v>
      </c>
      <c r="H15" s="12">
        <v>0</v>
      </c>
      <c r="I15" s="12">
        <v>10</v>
      </c>
      <c r="J15" s="12">
        <v>13</v>
      </c>
      <c r="K15" s="12">
        <v>38</v>
      </c>
      <c r="L15" s="12">
        <v>3</v>
      </c>
      <c r="M15" s="12">
        <v>7</v>
      </c>
      <c r="N15" s="12">
        <v>1</v>
      </c>
      <c r="O15" s="12">
        <v>0</v>
      </c>
      <c r="P15" s="12">
        <v>0</v>
      </c>
      <c r="Q15" s="12">
        <v>2</v>
      </c>
      <c r="R15" s="12">
        <v>0</v>
      </c>
      <c r="S15" s="12">
        <v>0</v>
      </c>
      <c r="T15" s="5">
        <f t="shared" ref="T15:T20" si="12">+E15/C15</f>
        <v>0.26490066225165565</v>
      </c>
      <c r="U15" s="5">
        <f t="shared" ref="U15:U20" si="13">(E15+J15+L15)/(C15+J15+L15+Q15)</f>
        <v>0.33136094674556216</v>
      </c>
      <c r="V15" s="5">
        <f t="shared" ref="V15:V20" si="14">((E15-G15-H15-I15)+(G15*2)+(H15*3)+(I15*4))/C15</f>
        <v>0.50331125827814571</v>
      </c>
    </row>
    <row r="16" spans="1:22" ht="20.100000000000001" customHeight="1" x14ac:dyDescent="0.25">
      <c r="A16" s="15" t="s">
        <v>71</v>
      </c>
      <c r="B16" s="12">
        <v>31</v>
      </c>
      <c r="C16" s="12">
        <v>61</v>
      </c>
      <c r="D16" s="12">
        <v>4</v>
      </c>
      <c r="E16" s="12">
        <v>11</v>
      </c>
      <c r="F16" s="12">
        <v>5</v>
      </c>
      <c r="G16" s="12">
        <v>5</v>
      </c>
      <c r="H16" s="12">
        <v>0</v>
      </c>
      <c r="I16" s="12">
        <v>1</v>
      </c>
      <c r="J16" s="12">
        <v>2</v>
      </c>
      <c r="K16" s="12">
        <v>17</v>
      </c>
      <c r="L16" s="12">
        <v>0</v>
      </c>
      <c r="M16" s="12">
        <v>0</v>
      </c>
      <c r="N16" s="12">
        <v>2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5">
        <f t="shared" ref="T16" si="15">+E16/C16</f>
        <v>0.18032786885245902</v>
      </c>
      <c r="U16" s="5">
        <f t="shared" ref="U16" si="16">(E16+J16+L16)/(C16+J16+L16+Q16)</f>
        <v>0.20634920634920634</v>
      </c>
      <c r="V16" s="5">
        <f t="shared" ref="V16" si="17">((E16-G16-H16-I16)+(G16*2)+(H16*3)+(I16*4))/C16</f>
        <v>0.31147540983606559</v>
      </c>
    </row>
    <row r="17" spans="1:22" ht="20.100000000000001" customHeight="1" x14ac:dyDescent="0.25">
      <c r="A17" s="15" t="s">
        <v>67</v>
      </c>
      <c r="B17" s="12">
        <v>90</v>
      </c>
      <c r="C17" s="12">
        <v>273</v>
      </c>
      <c r="D17" s="12">
        <v>37</v>
      </c>
      <c r="E17" s="12">
        <v>65</v>
      </c>
      <c r="F17" s="12">
        <v>24</v>
      </c>
      <c r="G17" s="12">
        <v>11</v>
      </c>
      <c r="H17" s="12">
        <v>2</v>
      </c>
      <c r="I17" s="12">
        <v>12</v>
      </c>
      <c r="J17" s="12">
        <v>19</v>
      </c>
      <c r="K17" s="12">
        <v>62</v>
      </c>
      <c r="L17" s="12">
        <v>11</v>
      </c>
      <c r="M17" s="12">
        <v>0</v>
      </c>
      <c r="N17" s="12">
        <v>1</v>
      </c>
      <c r="O17" s="12">
        <v>0</v>
      </c>
      <c r="P17" s="12">
        <v>0</v>
      </c>
      <c r="Q17" s="12">
        <v>1</v>
      </c>
      <c r="R17" s="12">
        <v>0</v>
      </c>
      <c r="S17" s="12">
        <v>8</v>
      </c>
      <c r="T17" s="5">
        <f t="shared" si="12"/>
        <v>0.23809523809523808</v>
      </c>
      <c r="U17" s="5">
        <f t="shared" si="13"/>
        <v>0.3125</v>
      </c>
      <c r="V17" s="5">
        <f t="shared" si="14"/>
        <v>0.4249084249084249</v>
      </c>
    </row>
    <row r="18" spans="1:22" ht="20.100000000000001" customHeight="1" x14ac:dyDescent="0.25">
      <c r="A18" s="15" t="s">
        <v>37</v>
      </c>
      <c r="B18" s="12">
        <v>100</v>
      </c>
      <c r="C18" s="12">
        <v>358</v>
      </c>
      <c r="D18" s="12">
        <v>40</v>
      </c>
      <c r="E18" s="12">
        <v>79</v>
      </c>
      <c r="F18" s="12">
        <v>37</v>
      </c>
      <c r="G18" s="12">
        <v>14</v>
      </c>
      <c r="H18" s="12">
        <v>0</v>
      </c>
      <c r="I18" s="12">
        <v>13</v>
      </c>
      <c r="J18" s="12">
        <v>32</v>
      </c>
      <c r="K18" s="12">
        <v>115</v>
      </c>
      <c r="L18" s="12">
        <v>1</v>
      </c>
      <c r="M18" s="12">
        <v>5</v>
      </c>
      <c r="N18" s="12">
        <v>3</v>
      </c>
      <c r="O18" s="12">
        <v>1</v>
      </c>
      <c r="P18" s="12">
        <v>0</v>
      </c>
      <c r="Q18" s="12">
        <v>2</v>
      </c>
      <c r="R18" s="12">
        <v>0</v>
      </c>
      <c r="S18" s="12">
        <v>7</v>
      </c>
      <c r="T18" s="5">
        <f t="shared" si="12"/>
        <v>0.2206703910614525</v>
      </c>
      <c r="U18" s="5">
        <f t="shared" si="13"/>
        <v>0.28498727735368956</v>
      </c>
      <c r="V18" s="5">
        <f t="shared" si="14"/>
        <v>0.36871508379888268</v>
      </c>
    </row>
    <row r="19" spans="1:22" ht="20.100000000000001" customHeight="1" x14ac:dyDescent="0.25">
      <c r="A19" s="15" t="s">
        <v>41</v>
      </c>
      <c r="B19" s="12">
        <v>47</v>
      </c>
      <c r="C19" s="12">
        <v>169</v>
      </c>
      <c r="D19" s="12">
        <v>22</v>
      </c>
      <c r="E19" s="12">
        <v>44</v>
      </c>
      <c r="F19" s="12">
        <v>27</v>
      </c>
      <c r="G19" s="12">
        <v>9</v>
      </c>
      <c r="H19" s="12">
        <v>0</v>
      </c>
      <c r="I19" s="12">
        <v>11</v>
      </c>
      <c r="J19" s="12">
        <v>14</v>
      </c>
      <c r="K19" s="12">
        <v>25</v>
      </c>
      <c r="L19" s="12">
        <v>0</v>
      </c>
      <c r="M19" s="12">
        <v>1</v>
      </c>
      <c r="N19" s="12">
        <v>7</v>
      </c>
      <c r="O19" s="12">
        <v>1</v>
      </c>
      <c r="P19" s="12">
        <v>0</v>
      </c>
      <c r="Q19" s="12">
        <v>1</v>
      </c>
      <c r="R19" s="12">
        <v>0</v>
      </c>
      <c r="S19" s="12">
        <v>0</v>
      </c>
      <c r="T19" s="5">
        <f t="shared" ref="T19" si="18">+E19/C19</f>
        <v>0.26035502958579881</v>
      </c>
      <c r="U19" s="5">
        <f t="shared" ref="U19" si="19">(E19+J19+L19)/(C19+J19+L19+Q19)</f>
        <v>0.31521739130434784</v>
      </c>
      <c r="V19" s="5">
        <f t="shared" ref="V19" si="20">((E19-G19-H19-I19)+(G19*2)+(H19*3)+(I19*4))/C19</f>
        <v>0.50887573964497046</v>
      </c>
    </row>
    <row r="20" spans="1:22" ht="20.100000000000001" customHeight="1" x14ac:dyDescent="0.25">
      <c r="A20" s="15" t="s">
        <v>68</v>
      </c>
      <c r="B20" s="12">
        <v>37</v>
      </c>
      <c r="C20" s="12">
        <v>69</v>
      </c>
      <c r="D20" s="12">
        <v>9</v>
      </c>
      <c r="E20" s="12">
        <v>17</v>
      </c>
      <c r="F20" s="12">
        <v>6</v>
      </c>
      <c r="G20" s="12">
        <v>4</v>
      </c>
      <c r="H20" s="12">
        <v>0</v>
      </c>
      <c r="I20" s="12">
        <v>3</v>
      </c>
      <c r="J20" s="12">
        <v>11</v>
      </c>
      <c r="K20" s="12">
        <v>21</v>
      </c>
      <c r="L20" s="12">
        <v>3</v>
      </c>
      <c r="M20" s="12">
        <v>4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2</v>
      </c>
      <c r="T20" s="5">
        <f t="shared" si="12"/>
        <v>0.24637681159420291</v>
      </c>
      <c r="U20" s="5">
        <f t="shared" si="13"/>
        <v>0.37349397590361444</v>
      </c>
      <c r="V20" s="5">
        <f t="shared" si="14"/>
        <v>0.43478260869565216</v>
      </c>
    </row>
    <row r="21" spans="1:22" ht="20.100000000000001" customHeight="1" x14ac:dyDescent="0.25">
      <c r="A21" s="15" t="s">
        <v>69</v>
      </c>
      <c r="B21" s="12">
        <v>7</v>
      </c>
      <c r="C21" s="12">
        <v>0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5">
        <v>0</v>
      </c>
      <c r="U21" s="5">
        <v>0</v>
      </c>
      <c r="V21" s="5">
        <v>0</v>
      </c>
    </row>
    <row r="22" spans="1:22" ht="20.100000000000001" customHeight="1" x14ac:dyDescent="0.25">
      <c r="A22" s="15" t="s">
        <v>70</v>
      </c>
      <c r="B22" s="12">
        <v>70</v>
      </c>
      <c r="C22" s="12">
        <v>156</v>
      </c>
      <c r="D22" s="12">
        <v>21</v>
      </c>
      <c r="E22" s="12">
        <v>30</v>
      </c>
      <c r="F22" s="12">
        <v>11</v>
      </c>
      <c r="G22" s="12">
        <v>11</v>
      </c>
      <c r="H22" s="12">
        <v>0</v>
      </c>
      <c r="I22" s="12">
        <v>7</v>
      </c>
      <c r="J22" s="12">
        <v>16</v>
      </c>
      <c r="K22" s="12">
        <v>60</v>
      </c>
      <c r="L22" s="12">
        <v>2</v>
      </c>
      <c r="M22" s="12">
        <v>3</v>
      </c>
      <c r="N22" s="12">
        <v>1</v>
      </c>
      <c r="O22" s="12">
        <v>0</v>
      </c>
      <c r="P22" s="12">
        <v>0</v>
      </c>
      <c r="Q22" s="12">
        <v>0</v>
      </c>
      <c r="R22" s="12">
        <v>0</v>
      </c>
      <c r="S22" s="12">
        <v>3</v>
      </c>
      <c r="T22" s="5">
        <f t="shared" ref="T22" si="21">+E22/C22</f>
        <v>0.19230769230769232</v>
      </c>
      <c r="U22" s="5">
        <f t="shared" ref="U22" si="22">(E22+J22+L22)/(C22+J22+L22+Q22)</f>
        <v>0.27586206896551724</v>
      </c>
      <c r="V22" s="5">
        <f t="shared" ref="V22" si="23">((E22-G22-H22-I22)+(G22*2)+(H22*3)+(I22*4))/C22</f>
        <v>0.39743589743589741</v>
      </c>
    </row>
    <row r="23" spans="1:22" ht="20.100000000000001" customHeight="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2"/>
      <c r="T23" s="5"/>
      <c r="U23" s="5"/>
      <c r="V23" s="5"/>
    </row>
    <row r="24" spans="1:22" ht="18" x14ac:dyDescent="0.25">
      <c r="A24" s="4" t="s">
        <v>22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4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5">
        <v>0</v>
      </c>
      <c r="U24" s="5">
        <v>0</v>
      </c>
      <c r="V24" s="5">
        <v>0</v>
      </c>
    </row>
    <row r="25" spans="1:22" x14ac:dyDescent="0.3">
      <c r="A25" s="4" t="s">
        <v>23</v>
      </c>
      <c r="U25" s="5"/>
    </row>
    <row r="26" spans="1:22" s="1" customFormat="1" ht="18" x14ac:dyDescent="0.25">
      <c r="A26" s="6" t="s">
        <v>24</v>
      </c>
      <c r="B26" s="1">
        <f>C50</f>
        <v>100</v>
      </c>
      <c r="C26" s="1">
        <f t="shared" ref="C26:S26" si="24">+SUM(C4:C24)</f>
        <v>3368</v>
      </c>
      <c r="D26" s="1">
        <f t="shared" si="24"/>
        <v>391</v>
      </c>
      <c r="E26" s="1">
        <f t="shared" si="24"/>
        <v>769</v>
      </c>
      <c r="F26" s="1">
        <f t="shared" si="24"/>
        <v>377</v>
      </c>
      <c r="G26" s="1">
        <f t="shared" si="24"/>
        <v>157</v>
      </c>
      <c r="H26" s="1">
        <f t="shared" si="24"/>
        <v>10</v>
      </c>
      <c r="I26" s="1">
        <f t="shared" si="24"/>
        <v>147</v>
      </c>
      <c r="J26" s="1">
        <f t="shared" si="24"/>
        <v>270</v>
      </c>
      <c r="K26" s="1">
        <f t="shared" si="24"/>
        <v>946</v>
      </c>
      <c r="L26" s="1">
        <f t="shared" si="24"/>
        <v>54</v>
      </c>
      <c r="M26" s="1">
        <f t="shared" si="24"/>
        <v>55</v>
      </c>
      <c r="N26" s="1">
        <f t="shared" si="24"/>
        <v>26</v>
      </c>
      <c r="O26" s="1">
        <f t="shared" si="24"/>
        <v>8</v>
      </c>
      <c r="P26" s="1">
        <f t="shared" si="24"/>
        <v>1</v>
      </c>
      <c r="Q26" s="1">
        <f t="shared" si="24"/>
        <v>18</v>
      </c>
      <c r="R26" s="1">
        <f t="shared" si="24"/>
        <v>0</v>
      </c>
      <c r="S26" s="1">
        <f t="shared" si="24"/>
        <v>79</v>
      </c>
      <c r="T26" s="5">
        <f>+E26/C26</f>
        <v>0.22832541567695963</v>
      </c>
      <c r="U26" s="5">
        <f>(E26+J26+L26)/(C26+J26+L26+Q26)</f>
        <v>0.29460916442048518</v>
      </c>
      <c r="V26" s="5">
        <f>((E26-G26-H26-I26)+(G26*2)+(H26*3)+(I26*4))/C26</f>
        <v>0.41181710213776723</v>
      </c>
    </row>
    <row r="27" spans="1:22" s="1" customFormat="1" ht="18" x14ac:dyDescent="0.25">
      <c r="A27" s="6"/>
      <c r="T27" s="5"/>
      <c r="U27" s="5"/>
      <c r="V27" s="5"/>
    </row>
    <row r="28" spans="1:22" s="7" customFormat="1" ht="25.5" customHeight="1" x14ac:dyDescent="0.25">
      <c r="A28" s="3" t="s">
        <v>22</v>
      </c>
      <c r="B28" s="1" t="s">
        <v>25</v>
      </c>
      <c r="C28" s="1" t="s">
        <v>26</v>
      </c>
      <c r="D28" s="1" t="s">
        <v>27</v>
      </c>
      <c r="E28" s="1" t="s">
        <v>3</v>
      </c>
      <c r="F28" s="1" t="s">
        <v>28</v>
      </c>
      <c r="G28" s="1" t="s">
        <v>4</v>
      </c>
      <c r="H28" s="1" t="s">
        <v>9</v>
      </c>
      <c r="I28" s="1" t="s">
        <v>10</v>
      </c>
      <c r="J28" s="1" t="s">
        <v>29</v>
      </c>
      <c r="K28" s="1" t="s">
        <v>30</v>
      </c>
      <c r="L28" s="1" t="s">
        <v>31</v>
      </c>
      <c r="M28" s="1" t="s">
        <v>32</v>
      </c>
      <c r="N28" s="1" t="s">
        <v>33</v>
      </c>
      <c r="O28" s="1" t="s">
        <v>34</v>
      </c>
      <c r="P28" s="1" t="s">
        <v>8</v>
      </c>
      <c r="Q28" s="1" t="s">
        <v>18</v>
      </c>
      <c r="R28" s="1" t="s">
        <v>2</v>
      </c>
      <c r="T28" s="1" t="s">
        <v>35</v>
      </c>
      <c r="U28" s="1" t="s">
        <v>19</v>
      </c>
      <c r="V28" s="1" t="s">
        <v>36</v>
      </c>
    </row>
    <row r="29" spans="1:22" ht="18" customHeight="1" x14ac:dyDescent="0.3">
      <c r="A29" s="15" t="s">
        <v>43</v>
      </c>
      <c r="B29" s="12">
        <v>8</v>
      </c>
      <c r="C29" s="12">
        <v>0</v>
      </c>
      <c r="D29" s="12">
        <v>11.33</v>
      </c>
      <c r="E29" s="12">
        <v>6</v>
      </c>
      <c r="F29" s="12">
        <v>4</v>
      </c>
      <c r="G29" s="12">
        <v>14</v>
      </c>
      <c r="H29" s="12">
        <v>3</v>
      </c>
      <c r="I29" s="12">
        <v>3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3</v>
      </c>
      <c r="P29" s="12">
        <v>0</v>
      </c>
      <c r="Q29" s="12">
        <v>3</v>
      </c>
      <c r="R29" s="12">
        <v>45</v>
      </c>
      <c r="T29" s="8">
        <f t="shared" ref="T29:T34" si="25">F29*9/D29</f>
        <v>3.177405119152692</v>
      </c>
      <c r="U29" s="9">
        <f t="shared" ref="U29:U34" si="26">+G29/R29</f>
        <v>0.31111111111111112</v>
      </c>
      <c r="V29" s="9">
        <f t="shared" ref="V29:V34" si="27">(G29+H29)/D29</f>
        <v>1.5004413062665489</v>
      </c>
    </row>
    <row r="30" spans="1:22" ht="18" customHeight="1" x14ac:dyDescent="0.3">
      <c r="A30" s="15" t="s">
        <v>44</v>
      </c>
      <c r="B30" s="12">
        <v>12</v>
      </c>
      <c r="C30" s="12">
        <v>0</v>
      </c>
      <c r="D30" s="12">
        <v>12.67</v>
      </c>
      <c r="E30" s="12">
        <v>5</v>
      </c>
      <c r="F30" s="12">
        <v>5</v>
      </c>
      <c r="G30" s="12">
        <v>9</v>
      </c>
      <c r="H30" s="12">
        <v>4</v>
      </c>
      <c r="I30" s="12">
        <v>12</v>
      </c>
      <c r="J30" s="12">
        <v>1</v>
      </c>
      <c r="K30" s="12">
        <v>2</v>
      </c>
      <c r="L30" s="12">
        <v>0</v>
      </c>
      <c r="M30" s="12">
        <v>0</v>
      </c>
      <c r="N30" s="12">
        <v>0</v>
      </c>
      <c r="O30" s="12">
        <v>1</v>
      </c>
      <c r="P30" s="12">
        <v>2</v>
      </c>
      <c r="Q30" s="12">
        <v>0</v>
      </c>
      <c r="R30" s="12">
        <v>46</v>
      </c>
      <c r="T30" s="8">
        <f t="shared" si="25"/>
        <v>3.5516969218626677</v>
      </c>
      <c r="U30" s="9">
        <f t="shared" si="26"/>
        <v>0.19565217391304349</v>
      </c>
      <c r="V30" s="9">
        <f t="shared" si="27"/>
        <v>1.0260457774269929</v>
      </c>
    </row>
    <row r="31" spans="1:22" ht="18" customHeight="1" x14ac:dyDescent="0.3">
      <c r="A31" s="15" t="s">
        <v>45</v>
      </c>
      <c r="B31" s="12">
        <v>13</v>
      </c>
      <c r="C31" s="12">
        <v>10</v>
      </c>
      <c r="D31" s="12">
        <v>54</v>
      </c>
      <c r="E31" s="12">
        <v>26</v>
      </c>
      <c r="F31" s="12">
        <v>25</v>
      </c>
      <c r="G31" s="12">
        <v>53</v>
      </c>
      <c r="H31" s="12">
        <v>11</v>
      </c>
      <c r="I31" s="12">
        <v>34</v>
      </c>
      <c r="J31" s="12">
        <v>0</v>
      </c>
      <c r="K31" s="12">
        <v>2</v>
      </c>
      <c r="L31" s="12">
        <v>0</v>
      </c>
      <c r="M31" s="12">
        <v>0</v>
      </c>
      <c r="N31" s="12">
        <v>0</v>
      </c>
      <c r="O31" s="12">
        <v>4</v>
      </c>
      <c r="P31" s="12">
        <v>7</v>
      </c>
      <c r="Q31" s="12">
        <v>5</v>
      </c>
      <c r="R31" s="12">
        <v>209</v>
      </c>
      <c r="T31" s="8">
        <f t="shared" ref="T31" si="28">F31*9/D31</f>
        <v>4.166666666666667</v>
      </c>
      <c r="U31" s="9">
        <f t="shared" ref="U31" si="29">+G31/R31</f>
        <v>0.25358851674641147</v>
      </c>
      <c r="V31" s="9">
        <f t="shared" ref="V31" si="30">(G31+H31)/D31</f>
        <v>1.1851851851851851</v>
      </c>
    </row>
    <row r="32" spans="1:22" ht="18" customHeight="1" x14ac:dyDescent="0.3">
      <c r="A32" s="15" t="s">
        <v>46</v>
      </c>
      <c r="B32" s="12">
        <v>23</v>
      </c>
      <c r="C32" s="12">
        <v>0</v>
      </c>
      <c r="D32" s="12">
        <v>23.33</v>
      </c>
      <c r="E32" s="12">
        <v>18</v>
      </c>
      <c r="F32" s="12">
        <v>15</v>
      </c>
      <c r="G32" s="12">
        <v>29</v>
      </c>
      <c r="H32" s="12">
        <v>6</v>
      </c>
      <c r="I32" s="12">
        <v>20</v>
      </c>
      <c r="J32" s="12">
        <v>0</v>
      </c>
      <c r="K32" s="12">
        <v>2</v>
      </c>
      <c r="L32" s="12">
        <v>0</v>
      </c>
      <c r="M32" s="12">
        <v>0</v>
      </c>
      <c r="N32" s="12">
        <v>0</v>
      </c>
      <c r="O32" s="12">
        <v>1</v>
      </c>
      <c r="P32" s="12">
        <v>6</v>
      </c>
      <c r="Q32" s="12">
        <v>1</v>
      </c>
      <c r="R32" s="12">
        <v>98</v>
      </c>
      <c r="T32" s="8">
        <f t="shared" si="25"/>
        <v>5.7865409344192029</v>
      </c>
      <c r="U32" s="9">
        <f t="shared" si="26"/>
        <v>0.29591836734693877</v>
      </c>
      <c r="V32" s="9">
        <f t="shared" si="27"/>
        <v>1.5002143163309045</v>
      </c>
    </row>
    <row r="33" spans="1:22" ht="18" customHeight="1" x14ac:dyDescent="0.3">
      <c r="A33" s="15" t="s">
        <v>47</v>
      </c>
      <c r="B33" s="12">
        <v>19</v>
      </c>
      <c r="C33" s="12">
        <v>19</v>
      </c>
      <c r="D33" s="12">
        <v>116.67</v>
      </c>
      <c r="E33" s="12">
        <v>60</v>
      </c>
      <c r="F33" s="12">
        <v>55</v>
      </c>
      <c r="G33" s="12">
        <v>130</v>
      </c>
      <c r="H33" s="12">
        <v>35</v>
      </c>
      <c r="I33" s="12">
        <v>86</v>
      </c>
      <c r="J33" s="12">
        <v>6</v>
      </c>
      <c r="K33" s="12">
        <v>8</v>
      </c>
      <c r="L33" s="12">
        <v>0</v>
      </c>
      <c r="M33" s="12">
        <v>0</v>
      </c>
      <c r="N33" s="12">
        <v>0</v>
      </c>
      <c r="O33" s="12">
        <v>4</v>
      </c>
      <c r="P33" s="12">
        <v>23</v>
      </c>
      <c r="Q33" s="12">
        <v>11</v>
      </c>
      <c r="R33" s="12">
        <v>459</v>
      </c>
      <c r="T33" s="8">
        <f t="shared" si="25"/>
        <v>4.2427359218308052</v>
      </c>
      <c r="U33" s="9">
        <f t="shared" si="26"/>
        <v>0.28322440087145967</v>
      </c>
      <c r="V33" s="9">
        <f t="shared" si="27"/>
        <v>1.414245307276935</v>
      </c>
    </row>
    <row r="34" spans="1:22" ht="18" customHeight="1" x14ac:dyDescent="0.3">
      <c r="A34" s="15" t="s">
        <v>48</v>
      </c>
      <c r="B34" s="12">
        <v>26</v>
      </c>
      <c r="C34" s="12">
        <v>0</v>
      </c>
      <c r="D34" s="12">
        <v>35</v>
      </c>
      <c r="E34" s="12">
        <v>9</v>
      </c>
      <c r="F34" s="12">
        <v>5</v>
      </c>
      <c r="G34" s="12">
        <v>26</v>
      </c>
      <c r="H34" s="12">
        <v>7</v>
      </c>
      <c r="I34" s="12">
        <v>24</v>
      </c>
      <c r="J34" s="12">
        <v>3</v>
      </c>
      <c r="K34" s="12">
        <v>3</v>
      </c>
      <c r="L34" s="12">
        <v>0</v>
      </c>
      <c r="M34" s="12">
        <v>0</v>
      </c>
      <c r="N34" s="12">
        <v>0</v>
      </c>
      <c r="O34" s="12">
        <v>1</v>
      </c>
      <c r="P34" s="12">
        <v>1</v>
      </c>
      <c r="Q34" s="12">
        <v>4</v>
      </c>
      <c r="R34" s="12">
        <v>127</v>
      </c>
      <c r="T34" s="8">
        <f t="shared" si="25"/>
        <v>1.2857142857142858</v>
      </c>
      <c r="U34" s="9">
        <f t="shared" si="26"/>
        <v>0.20472440944881889</v>
      </c>
      <c r="V34" s="9">
        <f t="shared" si="27"/>
        <v>0.94285714285714284</v>
      </c>
    </row>
    <row r="35" spans="1:22" ht="18" customHeight="1" x14ac:dyDescent="0.3">
      <c r="A35" s="15" t="s">
        <v>49</v>
      </c>
      <c r="B35" s="12">
        <v>36</v>
      </c>
      <c r="C35" s="12">
        <v>0</v>
      </c>
      <c r="D35" s="12">
        <v>42</v>
      </c>
      <c r="E35" s="12">
        <v>16</v>
      </c>
      <c r="F35" s="12">
        <v>15</v>
      </c>
      <c r="G35" s="12">
        <v>40</v>
      </c>
      <c r="H35" s="12">
        <v>11</v>
      </c>
      <c r="I35" s="12">
        <v>37</v>
      </c>
      <c r="J35" s="12">
        <v>1</v>
      </c>
      <c r="K35" s="12">
        <v>1</v>
      </c>
      <c r="L35" s="12">
        <v>13</v>
      </c>
      <c r="M35" s="12">
        <v>0</v>
      </c>
      <c r="N35" s="12">
        <v>0</v>
      </c>
      <c r="O35" s="12">
        <v>2</v>
      </c>
      <c r="P35" s="12">
        <v>2</v>
      </c>
      <c r="Q35" s="12">
        <v>5</v>
      </c>
      <c r="R35" s="12">
        <v>163</v>
      </c>
      <c r="T35" s="8">
        <f t="shared" ref="T35:T43" si="31">F35*9/D35</f>
        <v>3.2142857142857144</v>
      </c>
      <c r="U35" s="9">
        <f t="shared" ref="U35:U43" si="32">+G35/R35</f>
        <v>0.24539877300613497</v>
      </c>
      <c r="V35" s="9">
        <f t="shared" ref="V35:V43" si="33">(G35+H35)/D35</f>
        <v>1.2142857142857142</v>
      </c>
    </row>
    <row r="36" spans="1:22" ht="18" customHeight="1" x14ac:dyDescent="0.3">
      <c r="A36" s="15" t="s">
        <v>72</v>
      </c>
      <c r="B36" s="12">
        <v>13</v>
      </c>
      <c r="C36" s="12">
        <v>0</v>
      </c>
      <c r="D36" s="12">
        <v>13.67</v>
      </c>
      <c r="E36" s="12">
        <v>6</v>
      </c>
      <c r="F36" s="12">
        <v>6</v>
      </c>
      <c r="G36" s="12">
        <v>11</v>
      </c>
      <c r="H36" s="12">
        <v>3</v>
      </c>
      <c r="I36" s="12">
        <v>14</v>
      </c>
      <c r="J36" s="12">
        <v>1</v>
      </c>
      <c r="K36" s="12">
        <v>0</v>
      </c>
      <c r="L36" s="12">
        <v>0</v>
      </c>
      <c r="M36" s="12">
        <v>0</v>
      </c>
      <c r="N36" s="12">
        <v>0</v>
      </c>
      <c r="O36" s="12">
        <v>1</v>
      </c>
      <c r="P36" s="12">
        <v>1</v>
      </c>
      <c r="Q36" s="12">
        <v>0</v>
      </c>
      <c r="R36" s="12">
        <v>51</v>
      </c>
      <c r="T36" s="8">
        <f t="shared" si="31"/>
        <v>3.9502560351133869</v>
      </c>
      <c r="U36" s="9">
        <f t="shared" si="32"/>
        <v>0.21568627450980393</v>
      </c>
      <c r="V36" s="9">
        <f t="shared" si="33"/>
        <v>1.0241404535479151</v>
      </c>
    </row>
    <row r="37" spans="1:22" ht="18" customHeight="1" x14ac:dyDescent="0.3">
      <c r="A37" s="15" t="s">
        <v>50</v>
      </c>
      <c r="B37" s="12">
        <v>33</v>
      </c>
      <c r="C37" s="12">
        <v>0</v>
      </c>
      <c r="D37" s="12">
        <v>42</v>
      </c>
      <c r="E37" s="12">
        <v>9</v>
      </c>
      <c r="F37" s="12">
        <v>7</v>
      </c>
      <c r="G37" s="12">
        <v>28</v>
      </c>
      <c r="H37" s="12">
        <v>7</v>
      </c>
      <c r="I37" s="12">
        <v>39</v>
      </c>
      <c r="J37" s="12">
        <v>7</v>
      </c>
      <c r="K37" s="12">
        <v>2</v>
      </c>
      <c r="L37" s="12">
        <v>0</v>
      </c>
      <c r="M37" s="12">
        <v>0</v>
      </c>
      <c r="N37" s="12">
        <v>0</v>
      </c>
      <c r="O37" s="12">
        <v>4</v>
      </c>
      <c r="P37" s="12">
        <v>3</v>
      </c>
      <c r="Q37" s="12">
        <v>4</v>
      </c>
      <c r="R37" s="12">
        <v>147</v>
      </c>
      <c r="T37" s="8">
        <f t="shared" si="31"/>
        <v>1.5</v>
      </c>
      <c r="U37" s="9">
        <f t="shared" si="32"/>
        <v>0.19047619047619047</v>
      </c>
      <c r="V37" s="9">
        <f t="shared" si="33"/>
        <v>0.83333333333333337</v>
      </c>
    </row>
    <row r="38" spans="1:22" ht="18" customHeight="1" x14ac:dyDescent="0.3">
      <c r="A38" s="15" t="s">
        <v>51</v>
      </c>
      <c r="B38" s="12">
        <v>11</v>
      </c>
      <c r="C38" s="12">
        <v>11</v>
      </c>
      <c r="D38" s="12">
        <v>65</v>
      </c>
      <c r="E38" s="12">
        <v>36</v>
      </c>
      <c r="F38" s="12">
        <v>34</v>
      </c>
      <c r="G38" s="12">
        <v>64</v>
      </c>
      <c r="H38" s="12">
        <v>31</v>
      </c>
      <c r="I38" s="12">
        <v>54</v>
      </c>
      <c r="J38" s="12">
        <v>3</v>
      </c>
      <c r="K38" s="12">
        <v>5</v>
      </c>
      <c r="L38" s="12">
        <v>0</v>
      </c>
      <c r="M38" s="12">
        <v>0</v>
      </c>
      <c r="N38" s="12">
        <v>0</v>
      </c>
      <c r="O38" s="12">
        <v>6</v>
      </c>
      <c r="P38" s="12">
        <v>5</v>
      </c>
      <c r="Q38" s="12">
        <v>7</v>
      </c>
      <c r="R38" s="12">
        <v>256</v>
      </c>
      <c r="T38" s="8">
        <f t="shared" si="31"/>
        <v>4.7076923076923078</v>
      </c>
      <c r="U38" s="9">
        <f t="shared" si="32"/>
        <v>0.25</v>
      </c>
      <c r="V38" s="9">
        <f t="shared" si="33"/>
        <v>1.4615384615384615</v>
      </c>
    </row>
    <row r="39" spans="1:22" ht="18" customHeight="1" x14ac:dyDescent="0.3">
      <c r="A39" s="15" t="s">
        <v>52</v>
      </c>
      <c r="B39" s="12">
        <v>17</v>
      </c>
      <c r="C39" s="12">
        <v>0</v>
      </c>
      <c r="D39" s="12">
        <v>12</v>
      </c>
      <c r="E39" s="12">
        <v>6</v>
      </c>
      <c r="F39" s="12">
        <v>6</v>
      </c>
      <c r="G39" s="12">
        <v>16</v>
      </c>
      <c r="H39" s="12">
        <v>5</v>
      </c>
      <c r="I39" s="12">
        <v>12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</v>
      </c>
      <c r="R39" s="12">
        <v>51</v>
      </c>
      <c r="T39" s="8">
        <f t="shared" si="31"/>
        <v>4.5</v>
      </c>
      <c r="U39" s="9">
        <f t="shared" si="32"/>
        <v>0.31372549019607843</v>
      </c>
      <c r="V39" s="9">
        <f t="shared" si="33"/>
        <v>1.75</v>
      </c>
    </row>
    <row r="40" spans="1:22" ht="18" customHeight="1" x14ac:dyDescent="0.3">
      <c r="A40" s="15" t="s">
        <v>75</v>
      </c>
      <c r="B40" s="12">
        <v>28</v>
      </c>
      <c r="C40" s="12">
        <v>0</v>
      </c>
      <c r="D40" s="12">
        <v>18.329999999999998</v>
      </c>
      <c r="E40" s="12">
        <v>13</v>
      </c>
      <c r="F40" s="12">
        <v>13</v>
      </c>
      <c r="G40" s="12">
        <v>24</v>
      </c>
      <c r="H40" s="12">
        <v>5</v>
      </c>
      <c r="I40" s="12">
        <v>13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3</v>
      </c>
      <c r="Q40" s="12">
        <v>0</v>
      </c>
      <c r="R40" s="12">
        <v>78</v>
      </c>
      <c r="T40" s="8">
        <f t="shared" si="31"/>
        <v>6.3829787234042561</v>
      </c>
      <c r="U40" s="9">
        <f t="shared" si="32"/>
        <v>0.30769230769230771</v>
      </c>
      <c r="V40" s="9">
        <f t="shared" si="33"/>
        <v>1.5821058374249866</v>
      </c>
    </row>
    <row r="41" spans="1:22" ht="18" customHeight="1" x14ac:dyDescent="0.3">
      <c r="A41" s="15" t="s">
        <v>53</v>
      </c>
      <c r="B41" s="12">
        <v>25</v>
      </c>
      <c r="C41" s="12">
        <v>0</v>
      </c>
      <c r="D41" s="12">
        <v>30</v>
      </c>
      <c r="E41" s="12">
        <v>10</v>
      </c>
      <c r="F41" s="12">
        <v>9</v>
      </c>
      <c r="G41" s="12">
        <v>25</v>
      </c>
      <c r="H41" s="12">
        <v>7</v>
      </c>
      <c r="I41" s="12">
        <v>24</v>
      </c>
      <c r="J41" s="12">
        <v>3</v>
      </c>
      <c r="K41" s="12">
        <v>0</v>
      </c>
      <c r="L41" s="12">
        <v>0</v>
      </c>
      <c r="M41" s="12">
        <v>0</v>
      </c>
      <c r="N41" s="12">
        <v>0</v>
      </c>
      <c r="O41" s="12">
        <v>3</v>
      </c>
      <c r="P41" s="12">
        <v>4</v>
      </c>
      <c r="Q41" s="12">
        <v>4</v>
      </c>
      <c r="R41" s="12">
        <v>108</v>
      </c>
      <c r="T41" s="8">
        <f t="shared" si="31"/>
        <v>2.7</v>
      </c>
      <c r="U41" s="9">
        <f t="shared" si="32"/>
        <v>0.23148148148148148</v>
      </c>
      <c r="V41" s="9">
        <f t="shared" si="33"/>
        <v>1.0666666666666667</v>
      </c>
    </row>
    <row r="42" spans="1:22" ht="18" customHeight="1" x14ac:dyDescent="0.3">
      <c r="A42" s="15" t="s">
        <v>76</v>
      </c>
      <c r="B42" s="12">
        <v>4</v>
      </c>
      <c r="C42" s="12">
        <v>3</v>
      </c>
      <c r="D42" s="12">
        <v>17.329999999999998</v>
      </c>
      <c r="E42" s="12">
        <v>14</v>
      </c>
      <c r="F42" s="12">
        <v>14</v>
      </c>
      <c r="G42" s="12">
        <v>19</v>
      </c>
      <c r="H42" s="12">
        <v>8</v>
      </c>
      <c r="I42" s="12">
        <v>13</v>
      </c>
      <c r="J42" s="12">
        <v>1</v>
      </c>
      <c r="K42" s="12">
        <v>2</v>
      </c>
      <c r="L42" s="12">
        <v>0</v>
      </c>
      <c r="M42" s="12">
        <v>0</v>
      </c>
      <c r="N42" s="12">
        <v>0</v>
      </c>
      <c r="O42" s="12">
        <v>1</v>
      </c>
      <c r="P42" s="12">
        <v>2</v>
      </c>
      <c r="Q42" s="12">
        <v>1</v>
      </c>
      <c r="R42" s="12">
        <v>69</v>
      </c>
      <c r="T42" s="8">
        <f t="shared" ref="T42" si="34">F42*9/D42</f>
        <v>7.2706289671090598</v>
      </c>
      <c r="U42" s="9">
        <f t="shared" ref="U42" si="35">+G42/R42</f>
        <v>0.27536231884057971</v>
      </c>
      <c r="V42" s="9">
        <f t="shared" ref="V42" si="36">(G42+H42)/D42</f>
        <v>1.55799192152337</v>
      </c>
    </row>
    <row r="43" spans="1:22" ht="18" customHeight="1" x14ac:dyDescent="0.3">
      <c r="A43" s="15" t="s">
        <v>74</v>
      </c>
      <c r="B43" s="12">
        <v>9</v>
      </c>
      <c r="C43" s="12">
        <v>5</v>
      </c>
      <c r="D43" s="12">
        <v>32.33</v>
      </c>
      <c r="E43" s="12">
        <v>16</v>
      </c>
      <c r="F43" s="12">
        <v>14</v>
      </c>
      <c r="G43" s="12">
        <v>21</v>
      </c>
      <c r="H43" s="12">
        <v>16</v>
      </c>
      <c r="I43" s="12">
        <v>43</v>
      </c>
      <c r="J43" s="12">
        <v>0</v>
      </c>
      <c r="K43" s="12">
        <v>4</v>
      </c>
      <c r="L43" s="12">
        <v>0</v>
      </c>
      <c r="M43" s="12">
        <v>0</v>
      </c>
      <c r="N43" s="12">
        <v>0</v>
      </c>
      <c r="O43" s="12">
        <v>4</v>
      </c>
      <c r="P43" s="12">
        <v>4</v>
      </c>
      <c r="Q43" s="12">
        <v>3</v>
      </c>
      <c r="R43" s="12">
        <v>118</v>
      </c>
      <c r="T43" s="8">
        <f t="shared" si="31"/>
        <v>3.897309000927931</v>
      </c>
      <c r="U43" s="9">
        <f t="shared" si="32"/>
        <v>0.17796610169491525</v>
      </c>
      <c r="V43" s="9">
        <f t="shared" si="33"/>
        <v>1.1444478812248686</v>
      </c>
    </row>
    <row r="44" spans="1:22" ht="18" customHeight="1" x14ac:dyDescent="0.3">
      <c r="A44" s="15" t="s">
        <v>38</v>
      </c>
      <c r="B44" s="12">
        <v>20</v>
      </c>
      <c r="C44" s="12">
        <v>0</v>
      </c>
      <c r="D44" s="12">
        <v>19</v>
      </c>
      <c r="E44" s="12">
        <v>13</v>
      </c>
      <c r="F44" s="12">
        <v>10</v>
      </c>
      <c r="G44" s="12">
        <v>18</v>
      </c>
      <c r="H44" s="12">
        <v>8</v>
      </c>
      <c r="I44" s="12">
        <v>19</v>
      </c>
      <c r="J44" s="12">
        <v>0</v>
      </c>
      <c r="K44" s="12">
        <v>4</v>
      </c>
      <c r="L44" s="12">
        <v>13</v>
      </c>
      <c r="M44" s="12">
        <v>0</v>
      </c>
      <c r="N44" s="12">
        <v>0</v>
      </c>
      <c r="O44" s="12">
        <v>3</v>
      </c>
      <c r="P44" s="12">
        <v>3</v>
      </c>
      <c r="Q44" s="12">
        <v>2</v>
      </c>
      <c r="R44" s="12">
        <v>66</v>
      </c>
      <c r="T44" s="8">
        <f t="shared" ref="T44:T48" si="37">F44*9/D44</f>
        <v>4.7368421052631575</v>
      </c>
      <c r="U44" s="9">
        <f t="shared" ref="U44:U48" si="38">+G44/R44</f>
        <v>0.27272727272727271</v>
      </c>
      <c r="V44" s="9">
        <f t="shared" ref="V44:V48" si="39">(G44+H44)/D44</f>
        <v>1.368421052631579</v>
      </c>
    </row>
    <row r="45" spans="1:22" ht="18" customHeight="1" x14ac:dyDescent="0.3">
      <c r="A45" s="15" t="s">
        <v>54</v>
      </c>
      <c r="B45" s="12">
        <v>17</v>
      </c>
      <c r="C45" s="12">
        <v>17</v>
      </c>
      <c r="D45" s="12">
        <v>99.67</v>
      </c>
      <c r="E45" s="12">
        <v>61</v>
      </c>
      <c r="F45" s="12">
        <v>51</v>
      </c>
      <c r="G45" s="12">
        <v>105</v>
      </c>
      <c r="H45" s="12">
        <v>37</v>
      </c>
      <c r="I45" s="12">
        <v>95</v>
      </c>
      <c r="J45" s="12">
        <v>4</v>
      </c>
      <c r="K45" s="12">
        <v>9</v>
      </c>
      <c r="L45" s="12">
        <v>0</v>
      </c>
      <c r="M45" s="12">
        <v>0</v>
      </c>
      <c r="N45" s="12">
        <v>0</v>
      </c>
      <c r="O45" s="12">
        <v>4</v>
      </c>
      <c r="P45" s="12">
        <v>13</v>
      </c>
      <c r="Q45" s="12">
        <v>8</v>
      </c>
      <c r="R45" s="12">
        <v>402</v>
      </c>
      <c r="T45" s="8">
        <f t="shared" si="37"/>
        <v>4.60519715059697</v>
      </c>
      <c r="U45" s="9">
        <f t="shared" si="38"/>
        <v>0.26119402985074625</v>
      </c>
      <c r="V45" s="9">
        <f t="shared" si="39"/>
        <v>1.4247015149994984</v>
      </c>
    </row>
    <row r="46" spans="1:22" ht="18" customHeight="1" x14ac:dyDescent="0.3">
      <c r="A46" s="15" t="s">
        <v>73</v>
      </c>
      <c r="B46" s="12">
        <v>16</v>
      </c>
      <c r="C46" s="12">
        <v>0</v>
      </c>
      <c r="D46" s="12">
        <v>19</v>
      </c>
      <c r="E46" s="12">
        <v>13</v>
      </c>
      <c r="F46" s="12">
        <v>13</v>
      </c>
      <c r="G46" s="12">
        <v>18</v>
      </c>
      <c r="H46" s="12">
        <v>14</v>
      </c>
      <c r="I46" s="12">
        <v>21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1</v>
      </c>
      <c r="P46" s="12">
        <v>4</v>
      </c>
      <c r="Q46" s="12">
        <v>2</v>
      </c>
      <c r="R46" s="12">
        <v>79</v>
      </c>
      <c r="T46" s="8">
        <f t="shared" ref="T46" si="40">F46*9/D46</f>
        <v>6.1578947368421053</v>
      </c>
      <c r="U46" s="9">
        <f t="shared" ref="U46" si="41">+G46/R46</f>
        <v>0.22784810126582278</v>
      </c>
      <c r="V46" s="9">
        <f t="shared" ref="V46" si="42">(G46+H46)/D46</f>
        <v>1.6842105263157894</v>
      </c>
    </row>
    <row r="47" spans="1:22" ht="18" customHeight="1" x14ac:dyDescent="0.3">
      <c r="A47" s="15" t="s">
        <v>39</v>
      </c>
      <c r="B47" s="12">
        <v>20</v>
      </c>
      <c r="C47" s="12">
        <v>20</v>
      </c>
      <c r="D47" s="12">
        <v>131.66999999999999</v>
      </c>
      <c r="E47" s="12">
        <v>54</v>
      </c>
      <c r="F47" s="12">
        <v>47</v>
      </c>
      <c r="G47" s="12">
        <v>135</v>
      </c>
      <c r="H47" s="12">
        <v>44</v>
      </c>
      <c r="I47" s="12">
        <v>124</v>
      </c>
      <c r="J47" s="12">
        <v>7</v>
      </c>
      <c r="K47" s="12">
        <v>6</v>
      </c>
      <c r="L47" s="12">
        <v>0</v>
      </c>
      <c r="M47" s="12">
        <v>0</v>
      </c>
      <c r="N47" s="12">
        <v>0</v>
      </c>
      <c r="O47" s="12">
        <v>7</v>
      </c>
      <c r="P47" s="12">
        <v>11</v>
      </c>
      <c r="Q47" s="12">
        <v>22</v>
      </c>
      <c r="R47" s="12">
        <v>506</v>
      </c>
      <c r="T47" s="8">
        <f t="shared" si="37"/>
        <v>3.2125768967874233</v>
      </c>
      <c r="U47" s="9">
        <f t="shared" si="38"/>
        <v>0.26679841897233203</v>
      </c>
      <c r="V47" s="9">
        <f t="shared" si="39"/>
        <v>1.3594592541960964</v>
      </c>
    </row>
    <row r="48" spans="1:22" ht="18" customHeight="1" x14ac:dyDescent="0.3">
      <c r="A48" s="15" t="s">
        <v>55</v>
      </c>
      <c r="B48" s="12">
        <v>15</v>
      </c>
      <c r="C48" s="12">
        <v>15</v>
      </c>
      <c r="D48" s="12">
        <v>88.67</v>
      </c>
      <c r="E48" s="12">
        <v>54</v>
      </c>
      <c r="F48" s="12">
        <v>46</v>
      </c>
      <c r="G48" s="12">
        <v>95</v>
      </c>
      <c r="H48" s="12">
        <v>27</v>
      </c>
      <c r="I48" s="12">
        <v>64</v>
      </c>
      <c r="J48" s="12">
        <v>7</v>
      </c>
      <c r="K48" s="12">
        <v>6</v>
      </c>
      <c r="L48" s="12">
        <v>0</v>
      </c>
      <c r="M48" s="12">
        <v>0</v>
      </c>
      <c r="N48" s="12">
        <v>0</v>
      </c>
      <c r="O48" s="12">
        <v>4</v>
      </c>
      <c r="P48" s="12">
        <v>22</v>
      </c>
      <c r="Q48" s="12">
        <v>9</v>
      </c>
      <c r="R48" s="12">
        <v>351</v>
      </c>
      <c r="T48" s="8">
        <f t="shared" si="37"/>
        <v>4.6689974061125517</v>
      </c>
      <c r="U48" s="9">
        <f t="shared" si="38"/>
        <v>0.27065527065527067</v>
      </c>
      <c r="V48" s="9">
        <f t="shared" si="39"/>
        <v>1.3758881245065975</v>
      </c>
    </row>
    <row r="49" spans="1:22" ht="18" customHeight="1" x14ac:dyDescent="0.3">
      <c r="B49" s="7"/>
      <c r="C49" s="7"/>
      <c r="D49" s="10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T49" s="8"/>
      <c r="U49" s="9"/>
      <c r="V49" s="9"/>
    </row>
    <row r="50" spans="1:22" s="1" customFormat="1" x14ac:dyDescent="0.3">
      <c r="A50" s="6" t="s">
        <v>24</v>
      </c>
      <c r="B50" s="14">
        <f>C50</f>
        <v>100</v>
      </c>
      <c r="C50" s="11">
        <f t="shared" ref="C50:R50" si="43">SUM(C29:C48)</f>
        <v>100</v>
      </c>
      <c r="D50" s="11">
        <f t="shared" si="43"/>
        <v>883.66999999999985</v>
      </c>
      <c r="E50" s="11">
        <f t="shared" si="43"/>
        <v>445</v>
      </c>
      <c r="F50" s="11">
        <f t="shared" si="43"/>
        <v>394</v>
      </c>
      <c r="G50" s="11">
        <f t="shared" si="43"/>
        <v>880</v>
      </c>
      <c r="H50" s="11">
        <f t="shared" si="43"/>
        <v>289</v>
      </c>
      <c r="I50" s="11">
        <f t="shared" si="43"/>
        <v>751</v>
      </c>
      <c r="J50" s="11">
        <f t="shared" si="43"/>
        <v>44</v>
      </c>
      <c r="K50" s="11">
        <f t="shared" si="43"/>
        <v>56</v>
      </c>
      <c r="L50" s="11">
        <f t="shared" si="43"/>
        <v>26</v>
      </c>
      <c r="M50" s="11">
        <f t="shared" si="43"/>
        <v>0</v>
      </c>
      <c r="N50" s="11">
        <f t="shared" si="43"/>
        <v>0</v>
      </c>
      <c r="O50" s="11">
        <f t="shared" si="43"/>
        <v>54</v>
      </c>
      <c r="P50" s="11">
        <f t="shared" si="43"/>
        <v>116</v>
      </c>
      <c r="Q50" s="11">
        <f t="shared" si="43"/>
        <v>92</v>
      </c>
      <c r="R50" s="11">
        <f t="shared" si="43"/>
        <v>3429</v>
      </c>
      <c r="S50" s="1" t="s">
        <v>23</v>
      </c>
      <c r="T50" s="8">
        <f>F50*9/D50</f>
        <v>4.0128102119569533</v>
      </c>
      <c r="U50" s="9">
        <f>+G50/R50</f>
        <v>0.25663458734324879</v>
      </c>
      <c r="V50" s="9">
        <f>(G50+H50)/D50</f>
        <v>1.3228920298301405</v>
      </c>
    </row>
  </sheetData>
  <mergeCells count="1">
    <mergeCell ref="B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2024-04-03T10:35:13Z</dcterms:modified>
</cp:coreProperties>
</file>