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350fb5fdaf857be/Documents/Jerry Strat/2023-24/WNY/Statistics/Final Stats/"/>
    </mc:Choice>
  </mc:AlternateContent>
  <xr:revisionPtr revIDLastSave="95" documentId="8_{C62B6266-C604-4812-B550-A07952D2E459}" xr6:coauthVersionLast="47" xr6:coauthVersionMax="47" xr10:uidLastSave="{63164720-7E98-43A4-A2CC-4F74082FAF6B}"/>
  <bookViews>
    <workbookView xWindow="-120" yWindow="-120" windowWidth="20730" windowHeight="110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3" i="1" l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V51" i="1"/>
  <c r="U51" i="1"/>
  <c r="T51" i="1"/>
  <c r="V38" i="1"/>
  <c r="U38" i="1"/>
  <c r="T38" i="1"/>
  <c r="V39" i="1"/>
  <c r="U39" i="1"/>
  <c r="T39" i="1"/>
  <c r="V26" i="1"/>
  <c r="U26" i="1"/>
  <c r="T26" i="1"/>
  <c r="V46" i="1"/>
  <c r="U46" i="1"/>
  <c r="T46" i="1"/>
  <c r="V10" i="1"/>
  <c r="U10" i="1"/>
  <c r="T10" i="1"/>
  <c r="V5" i="1"/>
  <c r="U5" i="1"/>
  <c r="T5" i="1"/>
  <c r="V13" i="1" l="1"/>
  <c r="U13" i="1"/>
  <c r="T13" i="1"/>
  <c r="C31" i="1" l="1"/>
  <c r="V27" i="1"/>
  <c r="U27" i="1"/>
  <c r="T27" i="1"/>
  <c r="V25" i="1"/>
  <c r="U25" i="1"/>
  <c r="T25" i="1"/>
  <c r="V45" i="1"/>
  <c r="U45" i="1"/>
  <c r="T45" i="1"/>
  <c r="V19" i="1"/>
  <c r="U19" i="1"/>
  <c r="T19" i="1"/>
  <c r="V41" i="1"/>
  <c r="U41" i="1"/>
  <c r="T41" i="1"/>
  <c r="V40" i="1"/>
  <c r="U40" i="1"/>
  <c r="T40" i="1"/>
  <c r="V14" i="1" l="1"/>
  <c r="U14" i="1"/>
  <c r="T14" i="1"/>
  <c r="V50" i="1" l="1"/>
  <c r="U50" i="1"/>
  <c r="T50" i="1"/>
  <c r="V4" i="1" l="1"/>
  <c r="U4" i="1"/>
  <c r="T4" i="1"/>
  <c r="V47" i="1"/>
  <c r="U47" i="1"/>
  <c r="T47" i="1"/>
  <c r="V44" i="1"/>
  <c r="U44" i="1"/>
  <c r="T44" i="1"/>
  <c r="V43" i="1"/>
  <c r="U43" i="1"/>
  <c r="T43" i="1"/>
  <c r="V42" i="1"/>
  <c r="U42" i="1"/>
  <c r="T42" i="1"/>
  <c r="V37" i="1"/>
  <c r="U37" i="1"/>
  <c r="T37" i="1"/>
  <c r="V22" i="1"/>
  <c r="U22" i="1"/>
  <c r="T22" i="1"/>
  <c r="V21" i="1"/>
  <c r="U21" i="1"/>
  <c r="T21" i="1"/>
  <c r="V20" i="1"/>
  <c r="U20" i="1"/>
  <c r="T20" i="1"/>
  <c r="V18" i="1"/>
  <c r="U18" i="1"/>
  <c r="T18" i="1"/>
  <c r="V17" i="1"/>
  <c r="U17" i="1"/>
  <c r="T17" i="1"/>
  <c r="V16" i="1"/>
  <c r="U16" i="1"/>
  <c r="T16" i="1"/>
  <c r="U24" i="1"/>
  <c r="U23" i="1"/>
  <c r="U15" i="1"/>
  <c r="U12" i="1"/>
  <c r="U11" i="1"/>
  <c r="U9" i="1"/>
  <c r="U8" i="1"/>
  <c r="U7" i="1"/>
  <c r="U6" i="1"/>
  <c r="V48" i="1"/>
  <c r="U48" i="1"/>
  <c r="T48" i="1"/>
  <c r="V24" i="1"/>
  <c r="T24" i="1"/>
  <c r="V23" i="1"/>
  <c r="T23" i="1"/>
  <c r="V15" i="1"/>
  <c r="T15" i="1"/>
  <c r="V12" i="1"/>
  <c r="T12" i="1"/>
  <c r="V11" i="1"/>
  <c r="T11" i="1"/>
  <c r="V9" i="1"/>
  <c r="T9" i="1"/>
  <c r="V8" i="1"/>
  <c r="T8" i="1"/>
  <c r="V7" i="1"/>
  <c r="T7" i="1"/>
  <c r="B31" i="1"/>
  <c r="V36" i="1"/>
  <c r="U36" i="1"/>
  <c r="T36" i="1"/>
  <c r="V49" i="1"/>
  <c r="U49" i="1"/>
  <c r="T49" i="1"/>
  <c r="V35" i="1"/>
  <c r="U35" i="1"/>
  <c r="T35" i="1"/>
  <c r="V34" i="1"/>
  <c r="U34" i="1"/>
  <c r="T34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V6" i="1"/>
  <c r="T6" i="1"/>
  <c r="B53" i="1" l="1"/>
  <c r="V31" i="1"/>
  <c r="V53" i="1"/>
  <c r="U31" i="1"/>
  <c r="T53" i="1"/>
  <c r="U53" i="1"/>
  <c r="T31" i="1"/>
</calcChain>
</file>

<file path=xl/sharedStrings.xml><?xml version="1.0" encoding="utf-8"?>
<sst xmlns="http://schemas.openxmlformats.org/spreadsheetml/2006/main" count="92" uniqueCount="81">
  <si>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</si>
  <si>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</si>
  <si>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</si>
  <si>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</si>
  <si>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</si>
  <si>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</si>
  <si>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</si>
  <si>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</si>
  <si>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</si>
  <si>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</si>
  <si>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</si>
  <si>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</si>
  <si>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</si>
  <si>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</si>
  <si>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</si>
  <si>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</si>
  <si>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</si>
  <si>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INJ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</si>
  <si>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</si>
  <si>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</si>
  <si>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</si>
  <si>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</si>
  <si>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</si>
  <si>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</si>
  <si>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</si>
  <si>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</si>
  <si>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</si>
  <si>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</si>
  <si>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</si>
  <si>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</si>
  <si>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</si>
  <si>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</si>
  <si>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</si>
  <si>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</si>
  <si>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</si>
  <si>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</si>
  <si>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</si>
  <si>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Alcantara, Sandy</t>
  </si>
  <si>
    <t>Manoah, Alek</t>
  </si>
  <si>
    <t>Benintendi, Andrew</t>
  </si>
  <si>
    <t>Hayes, Ke'Bryan</t>
  </si>
  <si>
    <t>Hedges, Austin</t>
  </si>
  <si>
    <t>Ramirez, Jose</t>
  </si>
  <si>
    <t>2023-24 Lancaster Leprechauns</t>
  </si>
  <si>
    <t>Abrams, CJ</t>
  </si>
  <si>
    <t>Bryant, Kris</t>
  </si>
  <si>
    <t>Contreras, Willson</t>
  </si>
  <si>
    <t>France, Ty</t>
  </si>
  <si>
    <t>Garcia, Luis</t>
  </si>
  <si>
    <t>Gonzalez, Oscar</t>
  </si>
  <si>
    <t>Hoerner, Nico</t>
  </si>
  <si>
    <t>Jimenez, Eloy</t>
  </si>
  <si>
    <t>Kepler, Max</t>
  </si>
  <si>
    <t>Martinez, J.D.</t>
  </si>
  <si>
    <t>McCarthy, Jake</t>
  </si>
  <si>
    <t>Nola, Austin</t>
  </si>
  <si>
    <t>Rodgers, Brendan</t>
  </si>
  <si>
    <t>Siri, Jose</t>
  </si>
  <si>
    <t>Solano, Donovan</t>
  </si>
  <si>
    <t>Trout, Mike</t>
  </si>
  <si>
    <t>Bard, Daniel</t>
  </si>
  <si>
    <t>Bass, Anthony</t>
  </si>
  <si>
    <t>Bednar, David</t>
  </si>
  <si>
    <t>Gallegos, Giovanny</t>
  </si>
  <si>
    <t>Iglesias, Raisel</t>
  </si>
  <si>
    <t>Javier, Christian</t>
  </si>
  <si>
    <t>Lauer, Eric</t>
  </si>
  <si>
    <t>Robertson, David</t>
  </si>
  <si>
    <t>Singer, Brady</t>
  </si>
  <si>
    <t>Springs, Jeffrey</t>
  </si>
  <si>
    <t>Suarez, Jose</t>
  </si>
  <si>
    <t>Vesia, Alex</t>
  </si>
  <si>
    <t>Gurriel, Yuli</t>
  </si>
  <si>
    <t>Arenado, Nolan</t>
  </si>
  <si>
    <t>Franco, Wander</t>
  </si>
  <si>
    <t>Severino, Luis</t>
  </si>
  <si>
    <t>Tucker, Kyle</t>
  </si>
  <si>
    <t>Finnegan, Kyle</t>
  </si>
  <si>
    <t>Civale, Aaron</t>
  </si>
  <si>
    <t>Wainwright, Adam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</si>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</sst>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5" fillId="0" borderId="0" xfId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  <xf numFmtId="12" fontId="2" fillId="0" borderId="0" xfId="0" applyNumberFormat="1" applyFont="1"/>
    <xf numFmtId="12" fontId="5" fillId="0" borderId="0" xfId="1" applyNumberFormat="1" applyFont="1" applyAlignment="1" applyProtection="1">
      <alignment horizontal="center"/>
      <protection locked="0"/>
    </xf>
    <xf numFmtId="0" fontId="8" fillId="0" borderId="0" xfId="0" applyFont="1"/>
    <xf numFmtId="12" fontId="2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/>
  </cellXfs>
  <cellStyles count="2">
    <cellStyle name="Excel Built-in Normal 1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zoomScaleNormal="100" workbookViewId="0"/>
  </sheetViews>
  <sheetFormatPr defaultRowHeight="20.25" x14ac:dyDescent="0.3"/>
  <cols>
    <col min="1" max="1" width="19.28515625" bestFit="1" customWidth="1"/>
    <col min="2" max="2" width="6.140625" customWidth="1"/>
    <col min="3" max="9" width="7.140625" bestFit="1" customWidth="1"/>
    <col min="10" max="15" width="6.140625" customWidth="1"/>
    <col min="16" max="17" width="7.140625" bestFit="1" customWidth="1"/>
    <col min="18" max="18" width="8.140625" bestFit="1" customWidth="1"/>
    <col min="19" max="19" width="6.140625" customWidth="1"/>
    <col min="20" max="20" width="12.7109375" style="2" customWidth="1"/>
    <col min="21" max="22" width="12.7109375" customWidth="1"/>
  </cols>
  <sheetData>
    <row r="1" spans="1:22" ht="37.5" customHeight="1" x14ac:dyDescent="0.6">
      <c r="B1" s="16" t="s">
        <v>43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T1"/>
    </row>
    <row r="2" spans="1:22" ht="14.1" customHeight="1" x14ac:dyDescent="0.3">
      <c r="A2" s="1" t="s">
        <v>80</v>
      </c>
    </row>
    <row r="3" spans="1:22" s="4" customFormat="1" ht="25.5" customHeight="1" x14ac:dyDescent="0.25">
      <c r="A3" s="3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</row>
    <row r="4" spans="1:22" ht="20.100000000000001" customHeight="1" x14ac:dyDescent="0.25">
      <c r="A4" s="14" t="s">
        <v>44</v>
      </c>
      <c r="B4" s="5">
        <v>14</v>
      </c>
      <c r="C4" s="5">
        <v>8</v>
      </c>
      <c r="D4" s="5">
        <v>4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</v>
      </c>
      <c r="K4" s="5">
        <v>2</v>
      </c>
      <c r="L4" s="5">
        <v>0</v>
      </c>
      <c r="M4" s="5">
        <v>0</v>
      </c>
      <c r="N4" s="5">
        <v>1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6">
        <f t="shared" ref="T4:T24" si="0">+E4/C4</f>
        <v>0</v>
      </c>
      <c r="U4" s="6">
        <f t="shared" ref="U4:U24" si="1">(E4+J4+L4)/(C4+J4+L4+Q4)</f>
        <v>0.2</v>
      </c>
      <c r="V4" s="6">
        <f t="shared" ref="V4:V24" si="2">((E4-G4-H4-I4)+(G4*2)+(H4*3)+(I4*4))/C4</f>
        <v>0</v>
      </c>
    </row>
    <row r="5" spans="1:22" ht="20.100000000000001" customHeight="1" x14ac:dyDescent="0.25">
      <c r="A5" s="14" t="s">
        <v>73</v>
      </c>
      <c r="B5" s="5">
        <v>52</v>
      </c>
      <c r="C5" s="5">
        <v>187</v>
      </c>
      <c r="D5" s="5">
        <v>22</v>
      </c>
      <c r="E5" s="5">
        <v>48</v>
      </c>
      <c r="F5" s="5">
        <v>30</v>
      </c>
      <c r="G5" s="5">
        <v>12</v>
      </c>
      <c r="H5" s="5">
        <v>1</v>
      </c>
      <c r="I5" s="5">
        <v>9</v>
      </c>
      <c r="J5" s="5">
        <v>20</v>
      </c>
      <c r="K5" s="5">
        <v>33</v>
      </c>
      <c r="L5" s="5">
        <v>3</v>
      </c>
      <c r="M5" s="5">
        <v>1</v>
      </c>
      <c r="N5" s="5">
        <v>0</v>
      </c>
      <c r="O5" s="5">
        <v>0</v>
      </c>
      <c r="P5" s="5">
        <v>0</v>
      </c>
      <c r="Q5" s="5">
        <v>2</v>
      </c>
      <c r="R5" s="5">
        <v>1</v>
      </c>
      <c r="S5" s="5">
        <v>6</v>
      </c>
      <c r="T5" s="6">
        <f t="shared" ref="T5" si="3">+E5/C5</f>
        <v>0.25668449197860965</v>
      </c>
      <c r="U5" s="6">
        <f t="shared" ref="U5" si="4">(E5+J5+L5)/(C5+J5+L5+Q5)</f>
        <v>0.33490566037735847</v>
      </c>
      <c r="V5" s="6">
        <f t="shared" ref="V5" si="5">((E5-G5-H5-I5)+(G5*2)+(H5*3)+(I5*4))/C5</f>
        <v>0.47593582887700536</v>
      </c>
    </row>
    <row r="6" spans="1:22" ht="20.100000000000001" customHeight="1" x14ac:dyDescent="0.25">
      <c r="A6" s="14" t="s">
        <v>39</v>
      </c>
      <c r="B6" s="5">
        <v>89</v>
      </c>
      <c r="C6" s="5">
        <v>323</v>
      </c>
      <c r="D6" s="5">
        <v>38</v>
      </c>
      <c r="E6" s="5">
        <v>94</v>
      </c>
      <c r="F6" s="5">
        <v>38</v>
      </c>
      <c r="G6" s="5">
        <v>8</v>
      </c>
      <c r="H6" s="5">
        <v>3</v>
      </c>
      <c r="I6" s="5">
        <v>6</v>
      </c>
      <c r="J6" s="5">
        <v>22</v>
      </c>
      <c r="K6" s="5">
        <v>49</v>
      </c>
      <c r="L6" s="5">
        <v>2</v>
      </c>
      <c r="M6" s="5">
        <v>1</v>
      </c>
      <c r="N6" s="5">
        <v>2</v>
      </c>
      <c r="O6" s="5">
        <v>0</v>
      </c>
      <c r="P6" s="5">
        <v>0</v>
      </c>
      <c r="Q6" s="5">
        <v>1</v>
      </c>
      <c r="R6" s="5">
        <v>2</v>
      </c>
      <c r="S6" s="5">
        <v>3</v>
      </c>
      <c r="T6" s="6">
        <f t="shared" si="0"/>
        <v>0.29102167182662536</v>
      </c>
      <c r="U6" s="6">
        <f t="shared" si="1"/>
        <v>0.33908045977011492</v>
      </c>
      <c r="V6" s="6">
        <f t="shared" si="2"/>
        <v>0.39009287925696595</v>
      </c>
    </row>
    <row r="7" spans="1:22" ht="20.100000000000001" customHeight="1" x14ac:dyDescent="0.25">
      <c r="A7" s="14" t="s">
        <v>45</v>
      </c>
      <c r="B7" s="5">
        <v>48</v>
      </c>
      <c r="C7" s="5">
        <v>112</v>
      </c>
      <c r="D7" s="5">
        <v>16</v>
      </c>
      <c r="E7" s="5">
        <v>30</v>
      </c>
      <c r="F7" s="5">
        <v>14</v>
      </c>
      <c r="G7" s="5">
        <v>7</v>
      </c>
      <c r="H7" s="5">
        <v>0</v>
      </c>
      <c r="I7" s="5">
        <v>7</v>
      </c>
      <c r="J7" s="5">
        <v>12</v>
      </c>
      <c r="K7" s="5">
        <v>19</v>
      </c>
      <c r="L7" s="5">
        <v>1</v>
      </c>
      <c r="M7" s="5">
        <v>2</v>
      </c>
      <c r="N7" s="5">
        <v>0</v>
      </c>
      <c r="O7" s="5">
        <v>0</v>
      </c>
      <c r="P7" s="5">
        <v>0</v>
      </c>
      <c r="Q7" s="5">
        <v>0</v>
      </c>
      <c r="R7" s="5">
        <v>2</v>
      </c>
      <c r="S7" s="5">
        <v>2</v>
      </c>
      <c r="T7" s="6">
        <f t="shared" si="0"/>
        <v>0.26785714285714285</v>
      </c>
      <c r="U7" s="6">
        <f t="shared" si="1"/>
        <v>0.34399999999999997</v>
      </c>
      <c r="V7" s="6">
        <f t="shared" si="2"/>
        <v>0.5178571428571429</v>
      </c>
    </row>
    <row r="8" spans="1:22" ht="20.100000000000001" customHeight="1" x14ac:dyDescent="0.25">
      <c r="A8" s="14" t="s">
        <v>46</v>
      </c>
      <c r="B8" s="5">
        <v>95</v>
      </c>
      <c r="C8" s="5">
        <v>292</v>
      </c>
      <c r="D8" s="5">
        <v>41</v>
      </c>
      <c r="E8" s="5">
        <v>59</v>
      </c>
      <c r="F8" s="5">
        <v>33</v>
      </c>
      <c r="G8" s="5">
        <v>13</v>
      </c>
      <c r="H8" s="5">
        <v>1</v>
      </c>
      <c r="I8" s="5">
        <v>17</v>
      </c>
      <c r="J8" s="5">
        <v>17</v>
      </c>
      <c r="K8" s="5">
        <v>71</v>
      </c>
      <c r="L8" s="5">
        <v>19</v>
      </c>
      <c r="M8" s="5">
        <v>0</v>
      </c>
      <c r="N8" s="5">
        <v>0</v>
      </c>
      <c r="O8" s="5">
        <v>0</v>
      </c>
      <c r="P8" s="5">
        <v>0</v>
      </c>
      <c r="Q8" s="5">
        <v>1</v>
      </c>
      <c r="R8" s="5">
        <v>4</v>
      </c>
      <c r="S8" s="5">
        <v>7</v>
      </c>
      <c r="T8" s="6">
        <f t="shared" si="0"/>
        <v>0.20205479452054795</v>
      </c>
      <c r="U8" s="6">
        <f t="shared" si="1"/>
        <v>0.28875379939209728</v>
      </c>
      <c r="V8" s="6">
        <f t="shared" si="2"/>
        <v>0.42808219178082191</v>
      </c>
    </row>
    <row r="9" spans="1:22" ht="20.100000000000001" customHeight="1" x14ac:dyDescent="0.25">
      <c r="A9" s="14" t="s">
        <v>47</v>
      </c>
      <c r="B9" s="5">
        <v>97</v>
      </c>
      <c r="C9" s="5">
        <v>336</v>
      </c>
      <c r="D9" s="5">
        <v>37</v>
      </c>
      <c r="E9" s="5">
        <v>83</v>
      </c>
      <c r="F9" s="5">
        <v>40</v>
      </c>
      <c r="G9" s="5">
        <v>11</v>
      </c>
      <c r="H9" s="5">
        <v>3</v>
      </c>
      <c r="I9" s="5">
        <v>10</v>
      </c>
      <c r="J9" s="5">
        <v>13</v>
      </c>
      <c r="K9" s="5">
        <v>64</v>
      </c>
      <c r="L9" s="5">
        <v>12</v>
      </c>
      <c r="M9" s="5">
        <v>3</v>
      </c>
      <c r="N9" s="5">
        <v>0</v>
      </c>
      <c r="O9" s="5">
        <v>0</v>
      </c>
      <c r="P9" s="5">
        <v>0</v>
      </c>
      <c r="Q9" s="5">
        <v>2</v>
      </c>
      <c r="R9" s="5">
        <v>2</v>
      </c>
      <c r="S9" s="5">
        <v>10</v>
      </c>
      <c r="T9" s="6">
        <f t="shared" si="0"/>
        <v>0.24702380952380953</v>
      </c>
      <c r="U9" s="6">
        <f t="shared" si="1"/>
        <v>0.2975206611570248</v>
      </c>
      <c r="V9" s="6">
        <f t="shared" si="2"/>
        <v>0.38690476190476192</v>
      </c>
    </row>
    <row r="10" spans="1:22" ht="20.100000000000001" customHeight="1" x14ac:dyDescent="0.25">
      <c r="A10" s="14" t="s">
        <v>74</v>
      </c>
      <c r="B10" s="5">
        <v>37</v>
      </c>
      <c r="C10" s="5">
        <v>132</v>
      </c>
      <c r="D10" s="5">
        <v>18</v>
      </c>
      <c r="E10" s="5">
        <v>38</v>
      </c>
      <c r="F10" s="5">
        <v>13</v>
      </c>
      <c r="G10" s="5">
        <v>6</v>
      </c>
      <c r="H10" s="5">
        <v>0</v>
      </c>
      <c r="I10" s="5">
        <v>2</v>
      </c>
      <c r="J10" s="5">
        <v>6</v>
      </c>
      <c r="K10" s="5">
        <v>25</v>
      </c>
      <c r="L10" s="5">
        <v>0</v>
      </c>
      <c r="M10" s="5">
        <v>0</v>
      </c>
      <c r="N10" s="5">
        <v>6</v>
      </c>
      <c r="O10" s="5">
        <v>0</v>
      </c>
      <c r="P10" s="5">
        <v>0</v>
      </c>
      <c r="Q10" s="5">
        <v>1</v>
      </c>
      <c r="R10" s="5">
        <v>1</v>
      </c>
      <c r="S10" s="5">
        <v>1</v>
      </c>
      <c r="T10" s="6">
        <f t="shared" ref="T10" si="6">+E10/C10</f>
        <v>0.2878787878787879</v>
      </c>
      <c r="U10" s="6">
        <f t="shared" ref="U10" si="7">(E10+J10+L10)/(C10+J10+L10+Q10)</f>
        <v>0.31654676258992803</v>
      </c>
      <c r="V10" s="6">
        <f t="shared" ref="V10" si="8">((E10-G10-H10-I10)+(G10*2)+(H10*3)+(I10*4))/C10</f>
        <v>0.37878787878787878</v>
      </c>
    </row>
    <row r="11" spans="1:22" ht="20.100000000000001" customHeight="1" x14ac:dyDescent="0.25">
      <c r="A11" s="14" t="s">
        <v>48</v>
      </c>
      <c r="B11" s="5">
        <v>27</v>
      </c>
      <c r="C11" s="5">
        <v>63</v>
      </c>
      <c r="D11" s="5">
        <v>9</v>
      </c>
      <c r="E11" s="5">
        <v>21</v>
      </c>
      <c r="F11" s="5">
        <v>6</v>
      </c>
      <c r="G11" s="5">
        <v>7</v>
      </c>
      <c r="H11" s="5">
        <v>0</v>
      </c>
      <c r="I11" s="5">
        <v>2</v>
      </c>
      <c r="J11" s="5">
        <v>0</v>
      </c>
      <c r="K11" s="5">
        <v>10</v>
      </c>
      <c r="L11" s="5">
        <v>0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6">
        <f t="shared" si="0"/>
        <v>0.33333333333333331</v>
      </c>
      <c r="U11" s="6">
        <f t="shared" si="1"/>
        <v>0.33333333333333331</v>
      </c>
      <c r="V11" s="6">
        <f t="shared" si="2"/>
        <v>0.53968253968253965</v>
      </c>
    </row>
    <row r="12" spans="1:22" ht="20.100000000000001" customHeight="1" x14ac:dyDescent="0.25">
      <c r="A12" s="14" t="s">
        <v>49</v>
      </c>
      <c r="B12" s="5">
        <v>35</v>
      </c>
      <c r="C12" s="5">
        <v>94</v>
      </c>
      <c r="D12" s="5">
        <v>11</v>
      </c>
      <c r="E12" s="5">
        <v>25</v>
      </c>
      <c r="F12" s="5">
        <v>6</v>
      </c>
      <c r="G12" s="5">
        <v>5</v>
      </c>
      <c r="H12" s="5">
        <v>0</v>
      </c>
      <c r="I12" s="5">
        <v>2</v>
      </c>
      <c r="J12" s="5">
        <v>4</v>
      </c>
      <c r="K12" s="5">
        <v>18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</v>
      </c>
      <c r="S12" s="5">
        <v>0</v>
      </c>
      <c r="T12" s="6">
        <f t="shared" si="0"/>
        <v>0.26595744680851063</v>
      </c>
      <c r="U12" s="6">
        <f t="shared" si="1"/>
        <v>0.29591836734693877</v>
      </c>
      <c r="V12" s="6">
        <f t="shared" si="2"/>
        <v>0.38297872340425532</v>
      </c>
    </row>
    <row r="13" spans="1:22" ht="20.100000000000001" customHeight="1" x14ac:dyDescent="0.25">
      <c r="A13" s="14" t="s">
        <v>72</v>
      </c>
      <c r="B13" s="5">
        <v>14</v>
      </c>
      <c r="C13" s="5">
        <v>19</v>
      </c>
      <c r="D13" s="5">
        <v>2</v>
      </c>
      <c r="E13" s="5">
        <v>2</v>
      </c>
      <c r="F13" s="5">
        <v>1</v>
      </c>
      <c r="G13" s="5">
        <v>1</v>
      </c>
      <c r="H13" s="5">
        <v>0</v>
      </c>
      <c r="I13" s="5">
        <v>1</v>
      </c>
      <c r="J13" s="5">
        <v>0</v>
      </c>
      <c r="K13" s="5">
        <v>2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6">
        <f t="shared" ref="T13" si="9">+E13/C13</f>
        <v>0.10526315789473684</v>
      </c>
      <c r="U13" s="6">
        <f t="shared" ref="U13" si="10">(E13+J13+L13)/(C13+J13+L13+Q13)</f>
        <v>0.10526315789473684</v>
      </c>
      <c r="V13" s="6">
        <f t="shared" ref="V13" si="11">((E13-G13-H13-I13)+(G13*2)+(H13*3)+(I13*4))/C13</f>
        <v>0.31578947368421051</v>
      </c>
    </row>
    <row r="14" spans="1:22" ht="20.100000000000001" customHeight="1" x14ac:dyDescent="0.25">
      <c r="A14" s="14" t="s">
        <v>40</v>
      </c>
      <c r="B14" s="5">
        <v>22</v>
      </c>
      <c r="C14" s="5">
        <v>36</v>
      </c>
      <c r="D14" s="5">
        <v>0</v>
      </c>
      <c r="E14" s="5">
        <v>2</v>
      </c>
      <c r="F14" s="5">
        <v>1</v>
      </c>
      <c r="G14" s="5">
        <v>0</v>
      </c>
      <c r="H14" s="5">
        <v>0</v>
      </c>
      <c r="I14" s="5">
        <v>0</v>
      </c>
      <c r="J14" s="5">
        <v>1</v>
      </c>
      <c r="K14" s="5">
        <v>6</v>
      </c>
      <c r="L14" s="5">
        <v>0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</v>
      </c>
      <c r="T14" s="6">
        <f t="shared" ref="T14" si="12">+E14/C14</f>
        <v>5.5555555555555552E-2</v>
      </c>
      <c r="U14" s="6">
        <f t="shared" ref="U14" si="13">(E14+J14+L14)/(C14+J14+L14+Q14)</f>
        <v>8.1081081081081086E-2</v>
      </c>
      <c r="V14" s="6">
        <f t="shared" ref="V14" si="14">((E14-G14-H14-I14)+(G14*2)+(H14*3)+(I14*4))/C14</f>
        <v>5.5555555555555552E-2</v>
      </c>
    </row>
    <row r="15" spans="1:22" ht="20.100000000000001" customHeight="1" x14ac:dyDescent="0.25">
      <c r="A15" s="14" t="s">
        <v>41</v>
      </c>
      <c r="B15" s="5">
        <v>20</v>
      </c>
      <c r="C15" s="5">
        <v>19</v>
      </c>
      <c r="D15" s="5">
        <v>0</v>
      </c>
      <c r="E15" s="5">
        <v>2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3</v>
      </c>
      <c r="L15" s="5">
        <v>0</v>
      </c>
      <c r="M15" s="5">
        <v>2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6">
        <f t="shared" si="0"/>
        <v>0.10526315789473684</v>
      </c>
      <c r="U15" s="6">
        <f t="shared" si="1"/>
        <v>0.15</v>
      </c>
      <c r="V15" s="6">
        <f t="shared" si="2"/>
        <v>0.10526315789473684</v>
      </c>
    </row>
    <row r="16" spans="1:22" ht="20.100000000000001" customHeight="1" x14ac:dyDescent="0.25">
      <c r="A16" s="14" t="s">
        <v>50</v>
      </c>
      <c r="B16" s="5">
        <v>85</v>
      </c>
      <c r="C16" s="5">
        <v>288</v>
      </c>
      <c r="D16" s="5">
        <v>33</v>
      </c>
      <c r="E16" s="5">
        <v>74</v>
      </c>
      <c r="F16" s="5">
        <v>25</v>
      </c>
      <c r="G16" s="5">
        <v>9</v>
      </c>
      <c r="H16" s="5">
        <v>4</v>
      </c>
      <c r="I16" s="5">
        <v>6</v>
      </c>
      <c r="J16" s="5">
        <v>8</v>
      </c>
      <c r="K16" s="5">
        <v>51</v>
      </c>
      <c r="L16" s="5">
        <v>1</v>
      </c>
      <c r="M16" s="5">
        <v>1</v>
      </c>
      <c r="N16" s="5">
        <v>10</v>
      </c>
      <c r="O16" s="5">
        <v>0</v>
      </c>
      <c r="P16" s="5">
        <v>0</v>
      </c>
      <c r="Q16" s="5">
        <v>1</v>
      </c>
      <c r="R16" s="5">
        <v>0</v>
      </c>
      <c r="S16" s="5">
        <v>5</v>
      </c>
      <c r="T16" s="6">
        <f t="shared" si="0"/>
        <v>0.25694444444444442</v>
      </c>
      <c r="U16" s="6">
        <f t="shared" si="1"/>
        <v>0.27852348993288589</v>
      </c>
      <c r="V16" s="6">
        <f t="shared" si="2"/>
        <v>0.37847222222222221</v>
      </c>
    </row>
    <row r="17" spans="1:22" ht="20.100000000000001" customHeight="1" x14ac:dyDescent="0.25">
      <c r="A17" s="14" t="s">
        <v>51</v>
      </c>
      <c r="B17" s="5">
        <v>31</v>
      </c>
      <c r="C17" s="5">
        <v>107</v>
      </c>
      <c r="D17" s="5">
        <v>11</v>
      </c>
      <c r="E17" s="5">
        <v>31</v>
      </c>
      <c r="F17" s="5">
        <v>14</v>
      </c>
      <c r="G17" s="5">
        <v>6</v>
      </c>
      <c r="H17" s="5">
        <v>0</v>
      </c>
      <c r="I17" s="5">
        <v>4</v>
      </c>
      <c r="J17" s="5">
        <v>3</v>
      </c>
      <c r="K17" s="5">
        <v>20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6">
        <f t="shared" si="0"/>
        <v>0.28971962616822428</v>
      </c>
      <c r="U17" s="6">
        <f t="shared" si="1"/>
        <v>0.30909090909090908</v>
      </c>
      <c r="V17" s="6">
        <f t="shared" si="2"/>
        <v>0.45794392523364486</v>
      </c>
    </row>
    <row r="18" spans="1:22" ht="20.100000000000001" customHeight="1" x14ac:dyDescent="0.25">
      <c r="A18" s="14" t="s">
        <v>52</v>
      </c>
      <c r="B18" s="5">
        <v>11</v>
      </c>
      <c r="C18" s="5">
        <v>29</v>
      </c>
      <c r="D18" s="5">
        <v>6</v>
      </c>
      <c r="E18" s="5">
        <v>7</v>
      </c>
      <c r="F18" s="5">
        <v>7</v>
      </c>
      <c r="G18" s="5">
        <v>0</v>
      </c>
      <c r="H18" s="5">
        <v>0</v>
      </c>
      <c r="I18" s="5">
        <v>0</v>
      </c>
      <c r="J18" s="5">
        <v>3</v>
      </c>
      <c r="K18" s="5">
        <v>5</v>
      </c>
      <c r="L18" s="5">
        <v>0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6">
        <f t="shared" si="0"/>
        <v>0.2413793103448276</v>
      </c>
      <c r="U18" s="6">
        <f t="shared" si="1"/>
        <v>0.3125</v>
      </c>
      <c r="V18" s="6">
        <f t="shared" si="2"/>
        <v>0.2413793103448276</v>
      </c>
    </row>
    <row r="19" spans="1:22" ht="20.100000000000001" customHeight="1" x14ac:dyDescent="0.25">
      <c r="A19" s="14" t="s">
        <v>53</v>
      </c>
      <c r="B19" s="5">
        <v>3</v>
      </c>
      <c r="C19" s="5">
        <v>5</v>
      </c>
      <c r="D19" s="5">
        <v>2</v>
      </c>
      <c r="E19" s="5">
        <v>2</v>
      </c>
      <c r="F19" s="5">
        <v>0</v>
      </c>
      <c r="G19" s="5">
        <v>2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6">
        <f t="shared" ref="T19" si="15">+E19/C19</f>
        <v>0.4</v>
      </c>
      <c r="U19" s="6">
        <f t="shared" ref="U19" si="16">(E19+J19+L19)/(C19+J19+L19+Q19)</f>
        <v>0.5</v>
      </c>
      <c r="V19" s="6">
        <f t="shared" ref="V19" si="17">((E19-G19-H19-I19)+(G19*2)+(H19*3)+(I19*4))/C19</f>
        <v>0.8</v>
      </c>
    </row>
    <row r="20" spans="1:22" ht="20.100000000000001" customHeight="1" x14ac:dyDescent="0.25">
      <c r="A20" s="14" t="s">
        <v>54</v>
      </c>
      <c r="B20" s="5">
        <v>47</v>
      </c>
      <c r="C20" s="5">
        <v>160</v>
      </c>
      <c r="D20" s="5">
        <v>22</v>
      </c>
      <c r="E20" s="5">
        <v>48</v>
      </c>
      <c r="F20" s="5">
        <v>36</v>
      </c>
      <c r="G20" s="5">
        <v>8</v>
      </c>
      <c r="H20" s="5">
        <v>1</v>
      </c>
      <c r="I20" s="5">
        <v>8</v>
      </c>
      <c r="J20" s="5">
        <v>8</v>
      </c>
      <c r="K20" s="5">
        <v>32</v>
      </c>
      <c r="L20" s="5">
        <v>4</v>
      </c>
      <c r="M20" s="5">
        <v>0</v>
      </c>
      <c r="N20" s="5">
        <v>5</v>
      </c>
      <c r="O20" s="5">
        <v>0</v>
      </c>
      <c r="P20" s="5">
        <v>0</v>
      </c>
      <c r="Q20" s="5">
        <v>1</v>
      </c>
      <c r="R20" s="5">
        <v>1</v>
      </c>
      <c r="S20" s="5">
        <v>1</v>
      </c>
      <c r="T20" s="6">
        <f t="shared" si="0"/>
        <v>0.3</v>
      </c>
      <c r="U20" s="6">
        <f t="shared" si="1"/>
        <v>0.34682080924855491</v>
      </c>
      <c r="V20" s="6">
        <f t="shared" si="2"/>
        <v>0.51249999999999996</v>
      </c>
    </row>
    <row r="21" spans="1:22" ht="20.100000000000001" customHeight="1" x14ac:dyDescent="0.25">
      <c r="A21" s="14" t="s">
        <v>55</v>
      </c>
      <c r="B21" s="5">
        <v>10</v>
      </c>
      <c r="C21" s="5">
        <v>13</v>
      </c>
      <c r="D21" s="5">
        <v>0</v>
      </c>
      <c r="E21" s="5">
        <v>1</v>
      </c>
      <c r="F21" s="5">
        <v>1</v>
      </c>
      <c r="G21" s="5">
        <v>1</v>
      </c>
      <c r="H21" s="5">
        <v>0</v>
      </c>
      <c r="I21" s="5">
        <v>0</v>
      </c>
      <c r="J21" s="5">
        <v>2</v>
      </c>
      <c r="K21" s="5">
        <v>3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1</v>
      </c>
      <c r="S21" s="5">
        <v>0</v>
      </c>
      <c r="T21" s="6">
        <f t="shared" si="0"/>
        <v>7.6923076923076927E-2</v>
      </c>
      <c r="U21" s="6">
        <f t="shared" si="1"/>
        <v>0.23529411764705882</v>
      </c>
      <c r="V21" s="6">
        <f t="shared" si="2"/>
        <v>0.15384615384615385</v>
      </c>
    </row>
    <row r="22" spans="1:22" ht="20.100000000000001" customHeight="1" x14ac:dyDescent="0.25">
      <c r="A22" s="14" t="s">
        <v>42</v>
      </c>
      <c r="B22" s="5">
        <v>93</v>
      </c>
      <c r="C22" s="5">
        <v>345</v>
      </c>
      <c r="D22" s="5">
        <v>53</v>
      </c>
      <c r="E22" s="5">
        <v>98</v>
      </c>
      <c r="F22" s="5">
        <v>44</v>
      </c>
      <c r="G22" s="5">
        <v>30</v>
      </c>
      <c r="H22" s="5">
        <v>4</v>
      </c>
      <c r="I22" s="5">
        <v>20</v>
      </c>
      <c r="J22" s="5">
        <v>18</v>
      </c>
      <c r="K22" s="5">
        <v>48</v>
      </c>
      <c r="L22" s="5">
        <v>3</v>
      </c>
      <c r="M22" s="5">
        <v>1</v>
      </c>
      <c r="N22" s="5">
        <v>9</v>
      </c>
      <c r="O22" s="5">
        <v>0</v>
      </c>
      <c r="P22" s="5">
        <v>0</v>
      </c>
      <c r="Q22" s="5">
        <v>1</v>
      </c>
      <c r="R22" s="5">
        <v>0</v>
      </c>
      <c r="S22" s="5">
        <v>1</v>
      </c>
      <c r="T22" s="6">
        <f t="shared" si="0"/>
        <v>0.28405797101449276</v>
      </c>
      <c r="U22" s="6">
        <f t="shared" si="1"/>
        <v>0.3242506811989101</v>
      </c>
      <c r="V22" s="6">
        <f t="shared" si="2"/>
        <v>0.56811594202898552</v>
      </c>
    </row>
    <row r="23" spans="1:22" ht="20.100000000000001" customHeight="1" x14ac:dyDescent="0.25">
      <c r="A23" s="14" t="s">
        <v>56</v>
      </c>
      <c r="B23" s="5">
        <v>95</v>
      </c>
      <c r="C23" s="5">
        <v>303</v>
      </c>
      <c r="D23" s="5">
        <v>33</v>
      </c>
      <c r="E23" s="5">
        <v>65</v>
      </c>
      <c r="F23" s="5">
        <v>38</v>
      </c>
      <c r="G23" s="5">
        <v>13</v>
      </c>
      <c r="H23" s="5">
        <v>0</v>
      </c>
      <c r="I23" s="5">
        <v>7</v>
      </c>
      <c r="J23" s="5">
        <v>18</v>
      </c>
      <c r="K23" s="5">
        <v>62</v>
      </c>
      <c r="L23" s="5">
        <v>1</v>
      </c>
      <c r="M23" s="5">
        <v>1</v>
      </c>
      <c r="N23" s="5">
        <v>0</v>
      </c>
      <c r="O23" s="5">
        <v>0</v>
      </c>
      <c r="P23" s="5">
        <v>0</v>
      </c>
      <c r="Q23" s="5">
        <v>2</v>
      </c>
      <c r="R23" s="5">
        <v>1</v>
      </c>
      <c r="S23" s="5">
        <v>3</v>
      </c>
      <c r="T23" s="6">
        <f t="shared" si="0"/>
        <v>0.21452145214521451</v>
      </c>
      <c r="U23" s="6">
        <f t="shared" si="1"/>
        <v>0.25925925925925924</v>
      </c>
      <c r="V23" s="6">
        <f t="shared" si="2"/>
        <v>0.32673267326732675</v>
      </c>
    </row>
    <row r="24" spans="1:22" ht="20.100000000000001" customHeight="1" x14ac:dyDescent="0.25">
      <c r="A24" s="14" t="s">
        <v>57</v>
      </c>
      <c r="B24" s="5">
        <v>41</v>
      </c>
      <c r="C24" s="5">
        <v>68</v>
      </c>
      <c r="D24" s="5">
        <v>8</v>
      </c>
      <c r="E24" s="5">
        <v>10</v>
      </c>
      <c r="F24" s="5">
        <v>6</v>
      </c>
      <c r="G24" s="5">
        <v>2</v>
      </c>
      <c r="H24" s="5">
        <v>1</v>
      </c>
      <c r="I24" s="5">
        <v>0</v>
      </c>
      <c r="J24" s="5">
        <v>1</v>
      </c>
      <c r="K24" s="5">
        <v>30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1</v>
      </c>
      <c r="R24" s="5">
        <v>0</v>
      </c>
      <c r="S24" s="5">
        <v>0</v>
      </c>
      <c r="T24" s="6">
        <f t="shared" si="0"/>
        <v>0.14705882352941177</v>
      </c>
      <c r="U24" s="6">
        <f t="shared" si="1"/>
        <v>0.15714285714285714</v>
      </c>
      <c r="V24" s="6">
        <f t="shared" si="2"/>
        <v>0.20588235294117646</v>
      </c>
    </row>
    <row r="25" spans="1:22" ht="20.100000000000001" customHeight="1" x14ac:dyDescent="0.25">
      <c r="A25" s="14" t="s">
        <v>58</v>
      </c>
      <c r="B25" s="5">
        <v>4</v>
      </c>
      <c r="C25" s="5">
        <v>2</v>
      </c>
      <c r="D25" s="5">
        <v>1</v>
      </c>
      <c r="E25" s="5">
        <v>1</v>
      </c>
      <c r="F25" s="5">
        <v>1</v>
      </c>
      <c r="G25" s="5">
        <v>0</v>
      </c>
      <c r="H25" s="5">
        <v>0</v>
      </c>
      <c r="I25" s="5">
        <v>1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6">
        <f t="shared" ref="T25:T27" si="18">+E25/C25</f>
        <v>0.5</v>
      </c>
      <c r="U25" s="6">
        <f t="shared" ref="U25:U27" si="19">(E25+J25+L25)/(C25+J25+L25+Q25)</f>
        <v>0.5</v>
      </c>
      <c r="V25" s="6">
        <f t="shared" ref="V25:V27" si="20">((E25-G25-H25-I25)+(G25*2)+(H25*3)+(I25*4))/C25</f>
        <v>2</v>
      </c>
    </row>
    <row r="26" spans="1:22" ht="20.100000000000001" customHeight="1" x14ac:dyDescent="0.25">
      <c r="A26" s="14" t="s">
        <v>76</v>
      </c>
      <c r="B26" s="5">
        <v>51</v>
      </c>
      <c r="C26" s="5">
        <v>168</v>
      </c>
      <c r="D26" s="5">
        <v>21</v>
      </c>
      <c r="E26" s="5">
        <v>33</v>
      </c>
      <c r="F26" s="5">
        <v>23</v>
      </c>
      <c r="G26" s="5">
        <v>4</v>
      </c>
      <c r="H26" s="5">
        <v>0</v>
      </c>
      <c r="I26" s="5">
        <v>9</v>
      </c>
      <c r="J26" s="5">
        <v>18</v>
      </c>
      <c r="K26" s="5">
        <v>38</v>
      </c>
      <c r="L26" s="5">
        <v>0</v>
      </c>
      <c r="M26" s="5">
        <v>2</v>
      </c>
      <c r="N26" s="5">
        <v>4</v>
      </c>
      <c r="O26" s="5">
        <v>0</v>
      </c>
      <c r="P26" s="5">
        <v>0</v>
      </c>
      <c r="Q26" s="5">
        <v>3</v>
      </c>
      <c r="R26" s="5">
        <v>1</v>
      </c>
      <c r="S26" s="5">
        <v>6</v>
      </c>
      <c r="T26" s="6">
        <f t="shared" ref="T26" si="21">+E26/C26</f>
        <v>0.19642857142857142</v>
      </c>
      <c r="U26" s="6">
        <f t="shared" ref="U26" si="22">(E26+J26+L26)/(C26+J26+L26+Q26)</f>
        <v>0.26984126984126983</v>
      </c>
      <c r="V26" s="6">
        <f t="shared" ref="V26" si="23">((E26-G26-H26-I26)+(G26*2)+(H26*3)+(I26*4))/C26</f>
        <v>0.38095238095238093</v>
      </c>
    </row>
    <row r="27" spans="1:22" ht="20.100000000000001" customHeight="1" x14ac:dyDescent="0.25">
      <c r="A27" s="14" t="s">
        <v>59</v>
      </c>
      <c r="B27" s="5">
        <v>85</v>
      </c>
      <c r="C27" s="5">
        <v>307</v>
      </c>
      <c r="D27" s="5">
        <v>50</v>
      </c>
      <c r="E27" s="5">
        <v>73</v>
      </c>
      <c r="F27" s="5">
        <v>54</v>
      </c>
      <c r="G27" s="5">
        <v>14</v>
      </c>
      <c r="H27" s="5">
        <v>3</v>
      </c>
      <c r="I27" s="5">
        <v>25</v>
      </c>
      <c r="J27" s="5">
        <v>27</v>
      </c>
      <c r="K27" s="5">
        <v>81</v>
      </c>
      <c r="L27" s="5">
        <v>4</v>
      </c>
      <c r="M27" s="5">
        <v>0</v>
      </c>
      <c r="N27" s="5">
        <v>1</v>
      </c>
      <c r="O27" s="5">
        <v>0</v>
      </c>
      <c r="P27" s="5">
        <v>0</v>
      </c>
      <c r="Q27" s="5">
        <v>0</v>
      </c>
      <c r="R27" s="5">
        <v>8</v>
      </c>
      <c r="S27" s="5">
        <v>1</v>
      </c>
      <c r="T27" s="6">
        <f t="shared" si="18"/>
        <v>0.23778501628664495</v>
      </c>
      <c r="U27" s="6">
        <f t="shared" si="19"/>
        <v>0.30769230769230771</v>
      </c>
      <c r="V27" s="6">
        <f t="shared" si="20"/>
        <v>0.54723127035830621</v>
      </c>
    </row>
    <row r="28" spans="1:22" ht="20.100000000000001" customHeight="1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6"/>
      <c r="U28" s="6"/>
      <c r="V28" s="6"/>
    </row>
    <row r="29" spans="1:22" ht="18" x14ac:dyDescent="0.25">
      <c r="A29" s="4" t="s">
        <v>22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6">
        <v>0</v>
      </c>
      <c r="U29" s="6">
        <v>0</v>
      </c>
      <c r="V29" s="6">
        <v>0</v>
      </c>
    </row>
    <row r="30" spans="1:22" x14ac:dyDescent="0.3">
      <c r="A30" s="4" t="s">
        <v>23</v>
      </c>
      <c r="U30" s="6"/>
    </row>
    <row r="31" spans="1:22" s="1" customFormat="1" ht="18" x14ac:dyDescent="0.25">
      <c r="A31" s="7" t="s">
        <v>24</v>
      </c>
      <c r="B31" s="15">
        <f>C53</f>
        <v>100</v>
      </c>
      <c r="C31" s="1">
        <f t="shared" ref="C31:S31" si="24">+SUM(C4:C29)</f>
        <v>3416</v>
      </c>
      <c r="D31" s="1">
        <f t="shared" si="24"/>
        <v>438</v>
      </c>
      <c r="E31" s="1">
        <f t="shared" si="24"/>
        <v>847</v>
      </c>
      <c r="F31" s="1">
        <f t="shared" si="24"/>
        <v>431</v>
      </c>
      <c r="G31" s="1">
        <f t="shared" si="24"/>
        <v>159</v>
      </c>
      <c r="H31" s="1">
        <f t="shared" si="24"/>
        <v>21</v>
      </c>
      <c r="I31" s="1">
        <f t="shared" si="24"/>
        <v>136</v>
      </c>
      <c r="J31" s="1">
        <f t="shared" si="24"/>
        <v>205</v>
      </c>
      <c r="K31" s="1">
        <f t="shared" si="24"/>
        <v>673</v>
      </c>
      <c r="L31" s="1">
        <f t="shared" si="24"/>
        <v>51</v>
      </c>
      <c r="M31" s="1">
        <f t="shared" si="24"/>
        <v>17</v>
      </c>
      <c r="N31" s="1">
        <f t="shared" si="24"/>
        <v>40</v>
      </c>
      <c r="O31" s="1">
        <f t="shared" si="24"/>
        <v>0</v>
      </c>
      <c r="P31" s="1">
        <f t="shared" si="24"/>
        <v>0</v>
      </c>
      <c r="Q31" s="1">
        <f t="shared" si="24"/>
        <v>17</v>
      </c>
      <c r="R31" s="1">
        <f t="shared" si="24"/>
        <v>25</v>
      </c>
      <c r="S31" s="1">
        <f t="shared" si="24"/>
        <v>49</v>
      </c>
      <c r="T31" s="6">
        <f>+E31/C31</f>
        <v>0.24795081967213115</v>
      </c>
      <c r="U31" s="6">
        <f>(E31+J31+L31)/(C31+J31+L31+Q31)</f>
        <v>0.29899701816210356</v>
      </c>
      <c r="V31" s="6">
        <f>((E31-G31-H31-I31)+(G31*2)+(H31*3)+(I31*4))/C31</f>
        <v>0.42622950819672129</v>
      </c>
    </row>
    <row r="32" spans="1:22" s="1" customFormat="1" ht="18" x14ac:dyDescent="0.25">
      <c r="A32" s="7"/>
      <c r="T32" s="6"/>
      <c r="U32" s="6"/>
      <c r="V32" s="6"/>
    </row>
    <row r="33" spans="1:22" s="8" customFormat="1" ht="25.5" customHeight="1" x14ac:dyDescent="0.25">
      <c r="A33" s="3" t="s">
        <v>22</v>
      </c>
      <c r="B33" s="1" t="s">
        <v>25</v>
      </c>
      <c r="C33" s="1" t="s">
        <v>26</v>
      </c>
      <c r="D33" s="1" t="s">
        <v>27</v>
      </c>
      <c r="E33" s="1" t="s">
        <v>3</v>
      </c>
      <c r="F33" s="1" t="s">
        <v>28</v>
      </c>
      <c r="G33" s="1" t="s">
        <v>4</v>
      </c>
      <c r="H33" s="1" t="s">
        <v>9</v>
      </c>
      <c r="I33" s="1" t="s">
        <v>10</v>
      </c>
      <c r="J33" s="1" t="s">
        <v>29</v>
      </c>
      <c r="K33" s="1" t="s">
        <v>30</v>
      </c>
      <c r="L33" s="1" t="s">
        <v>31</v>
      </c>
      <c r="M33" s="1" t="s">
        <v>32</v>
      </c>
      <c r="N33" s="1" t="s">
        <v>33</v>
      </c>
      <c r="O33" s="1" t="s">
        <v>34</v>
      </c>
      <c r="P33" s="1" t="s">
        <v>8</v>
      </c>
      <c r="Q33" s="1" t="s">
        <v>18</v>
      </c>
      <c r="R33" s="1" t="s">
        <v>2</v>
      </c>
      <c r="T33" s="1" t="s">
        <v>35</v>
      </c>
      <c r="U33" s="1" t="s">
        <v>19</v>
      </c>
      <c r="V33" s="1" t="s">
        <v>36</v>
      </c>
    </row>
    <row r="34" spans="1:22" ht="18" customHeight="1" x14ac:dyDescent="0.3">
      <c r="A34" s="14" t="s">
        <v>37</v>
      </c>
      <c r="B34" s="5">
        <v>20</v>
      </c>
      <c r="C34" s="5">
        <v>20</v>
      </c>
      <c r="D34" s="13">
        <v>137.33000000000001</v>
      </c>
      <c r="E34" s="5">
        <v>50</v>
      </c>
      <c r="F34" s="5">
        <v>45</v>
      </c>
      <c r="G34" s="5">
        <v>97</v>
      </c>
      <c r="H34" s="5">
        <v>26</v>
      </c>
      <c r="I34" s="5">
        <v>104</v>
      </c>
      <c r="J34" s="5">
        <v>9</v>
      </c>
      <c r="K34" s="5">
        <v>9</v>
      </c>
      <c r="L34" s="5">
        <v>0</v>
      </c>
      <c r="M34" s="5">
        <v>4</v>
      </c>
      <c r="N34" s="5">
        <v>2</v>
      </c>
      <c r="O34" s="5">
        <v>8</v>
      </c>
      <c r="P34" s="5">
        <v>16</v>
      </c>
      <c r="Q34" s="5">
        <v>9</v>
      </c>
      <c r="R34" s="5">
        <v>472</v>
      </c>
      <c r="T34" s="9">
        <f t="shared" ref="T34:T49" si="25">F34*9/D34</f>
        <v>2.9491007063278234</v>
      </c>
      <c r="U34" s="10">
        <f t="shared" ref="U34:U49" si="26">+G34/R34</f>
        <v>0.20550847457627119</v>
      </c>
      <c r="V34" s="10">
        <f t="shared" ref="V34:V49" si="27">(G34+H34)/D34</f>
        <v>0.89565280710696848</v>
      </c>
    </row>
    <row r="35" spans="1:22" ht="18" customHeight="1" x14ac:dyDescent="0.3">
      <c r="A35" s="14" t="s">
        <v>60</v>
      </c>
      <c r="B35" s="5">
        <v>29</v>
      </c>
      <c r="C35" s="5">
        <v>0</v>
      </c>
      <c r="D35" s="13">
        <v>42</v>
      </c>
      <c r="E35" s="5">
        <v>16</v>
      </c>
      <c r="F35" s="5">
        <v>14</v>
      </c>
      <c r="G35" s="5">
        <v>18</v>
      </c>
      <c r="H35" s="5">
        <v>21</v>
      </c>
      <c r="I35" s="5">
        <v>42</v>
      </c>
      <c r="J35" s="5">
        <v>0</v>
      </c>
      <c r="K35" s="5">
        <v>3</v>
      </c>
      <c r="L35" s="5">
        <v>15</v>
      </c>
      <c r="M35" s="5">
        <v>0</v>
      </c>
      <c r="N35" s="5">
        <v>0</v>
      </c>
      <c r="O35" s="5">
        <v>1</v>
      </c>
      <c r="P35" s="5">
        <v>3</v>
      </c>
      <c r="Q35" s="5">
        <v>2</v>
      </c>
      <c r="R35" s="5">
        <v>142</v>
      </c>
      <c r="T35" s="9">
        <f t="shared" si="25"/>
        <v>3</v>
      </c>
      <c r="U35" s="10">
        <f t="shared" si="26"/>
        <v>0.12676056338028169</v>
      </c>
      <c r="V35" s="10">
        <f t="shared" si="27"/>
        <v>0.9285714285714286</v>
      </c>
    </row>
    <row r="36" spans="1:22" ht="18" customHeight="1" x14ac:dyDescent="0.3">
      <c r="A36" s="14" t="s">
        <v>61</v>
      </c>
      <c r="B36" s="5">
        <v>8</v>
      </c>
      <c r="C36" s="5">
        <v>0</v>
      </c>
      <c r="D36" s="13">
        <v>14</v>
      </c>
      <c r="E36" s="5">
        <v>8</v>
      </c>
      <c r="F36" s="5">
        <v>7</v>
      </c>
      <c r="G36" s="5">
        <v>9</v>
      </c>
      <c r="H36" s="5">
        <v>4</v>
      </c>
      <c r="I36" s="5">
        <v>17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1</v>
      </c>
      <c r="P36" s="5">
        <v>4</v>
      </c>
      <c r="Q36" s="5">
        <v>1</v>
      </c>
      <c r="R36" s="5">
        <v>48</v>
      </c>
      <c r="T36" s="9">
        <f t="shared" si="25"/>
        <v>4.5</v>
      </c>
      <c r="U36" s="10">
        <f t="shared" si="26"/>
        <v>0.1875</v>
      </c>
      <c r="V36" s="10">
        <f t="shared" si="27"/>
        <v>0.9285714285714286</v>
      </c>
    </row>
    <row r="37" spans="1:22" ht="18" customHeight="1" x14ac:dyDescent="0.3">
      <c r="A37" s="14" t="s">
        <v>78</v>
      </c>
      <c r="B37" s="5">
        <v>25</v>
      </c>
      <c r="C37" s="5">
        <v>0</v>
      </c>
      <c r="D37" s="13">
        <v>37</v>
      </c>
      <c r="E37" s="5">
        <v>12</v>
      </c>
      <c r="F37" s="5">
        <v>12</v>
      </c>
      <c r="G37" s="5">
        <v>20</v>
      </c>
      <c r="H37" s="5">
        <v>9</v>
      </c>
      <c r="I37" s="5">
        <v>39</v>
      </c>
      <c r="J37" s="5">
        <v>2</v>
      </c>
      <c r="K37" s="5">
        <v>1</v>
      </c>
      <c r="L37" s="5">
        <v>0</v>
      </c>
      <c r="M37" s="5">
        <v>0</v>
      </c>
      <c r="N37" s="5">
        <v>0</v>
      </c>
      <c r="O37" s="5">
        <v>1</v>
      </c>
      <c r="P37" s="5">
        <v>2</v>
      </c>
      <c r="Q37" s="5">
        <v>0</v>
      </c>
      <c r="R37" s="5">
        <v>141</v>
      </c>
      <c r="T37" s="9">
        <f t="shared" ref="T37:T47" si="28">F37*9/D37</f>
        <v>2.9189189189189189</v>
      </c>
      <c r="U37" s="10">
        <f t="shared" ref="U37:U47" si="29">+G37/R37</f>
        <v>0.14184397163120568</v>
      </c>
      <c r="V37" s="10">
        <f t="shared" ref="V37:V47" si="30">(G37+H37)/D37</f>
        <v>0.78378378378378377</v>
      </c>
    </row>
    <row r="38" spans="1:22" ht="18" customHeight="1" x14ac:dyDescent="0.3">
      <c r="A38" s="14" t="s">
        <v>62</v>
      </c>
      <c r="B38" s="5">
        <v>3</v>
      </c>
      <c r="C38" s="5">
        <v>3</v>
      </c>
      <c r="D38" s="13">
        <v>20.329999999999998</v>
      </c>
      <c r="E38" s="5">
        <v>2</v>
      </c>
      <c r="F38" s="5">
        <v>2</v>
      </c>
      <c r="G38" s="5">
        <v>12</v>
      </c>
      <c r="H38" s="5">
        <v>2</v>
      </c>
      <c r="I38" s="5">
        <v>16</v>
      </c>
      <c r="J38" s="5">
        <v>2</v>
      </c>
      <c r="K38" s="5">
        <v>1</v>
      </c>
      <c r="L38" s="5">
        <v>0</v>
      </c>
      <c r="M38" s="5">
        <v>1</v>
      </c>
      <c r="N38" s="5">
        <v>1</v>
      </c>
      <c r="O38" s="5">
        <v>0</v>
      </c>
      <c r="P38" s="5">
        <v>1</v>
      </c>
      <c r="Q38" s="5">
        <v>0</v>
      </c>
      <c r="R38" s="5">
        <v>75</v>
      </c>
      <c r="T38" s="9">
        <f t="shared" ref="T38" si="31">F38*9/D38</f>
        <v>0.88539104771273991</v>
      </c>
      <c r="U38" s="10">
        <f t="shared" ref="U38" si="32">+G38/R38</f>
        <v>0.16</v>
      </c>
      <c r="V38" s="10">
        <f t="shared" ref="V38" si="33">(G38+H38)/D38</f>
        <v>0.68863748155435323</v>
      </c>
    </row>
    <row r="39" spans="1:22" ht="18" customHeight="1" x14ac:dyDescent="0.3">
      <c r="A39" s="14" t="s">
        <v>77</v>
      </c>
      <c r="B39" s="5">
        <v>12</v>
      </c>
      <c r="C39" s="5">
        <v>0</v>
      </c>
      <c r="D39" s="13">
        <v>15</v>
      </c>
      <c r="E39" s="5">
        <v>8</v>
      </c>
      <c r="F39" s="5">
        <v>8</v>
      </c>
      <c r="G39" s="5">
        <v>13</v>
      </c>
      <c r="H39" s="5">
        <v>3</v>
      </c>
      <c r="I39" s="5">
        <v>14</v>
      </c>
      <c r="J39" s="5">
        <v>1</v>
      </c>
      <c r="K39" s="5">
        <v>0</v>
      </c>
      <c r="L39" s="5">
        <v>1</v>
      </c>
      <c r="M39" s="5">
        <v>0</v>
      </c>
      <c r="N39" s="5">
        <v>0</v>
      </c>
      <c r="O39" s="5">
        <v>1</v>
      </c>
      <c r="P39" s="5">
        <v>2</v>
      </c>
      <c r="Q39" s="5">
        <v>0</v>
      </c>
      <c r="R39" s="5">
        <v>55</v>
      </c>
      <c r="T39" s="9">
        <f t="shared" ref="T39" si="34">F39*9/D39</f>
        <v>4.8</v>
      </c>
      <c r="U39" s="10">
        <f t="shared" ref="U39" si="35">+G39/R39</f>
        <v>0.23636363636363636</v>
      </c>
      <c r="V39" s="10">
        <f t="shared" ref="V39" si="36">(G39+H39)/D39</f>
        <v>1.0666666666666667</v>
      </c>
    </row>
    <row r="40" spans="1:22" ht="18" customHeight="1" x14ac:dyDescent="0.3">
      <c r="A40" s="14" t="s">
        <v>63</v>
      </c>
      <c r="B40" s="5">
        <v>27</v>
      </c>
      <c r="C40" s="5">
        <v>0</v>
      </c>
      <c r="D40" s="13">
        <v>28.34</v>
      </c>
      <c r="E40" s="5">
        <v>16</v>
      </c>
      <c r="F40" s="5">
        <v>16</v>
      </c>
      <c r="G40" s="5">
        <v>26</v>
      </c>
      <c r="H40" s="5">
        <v>9</v>
      </c>
      <c r="I40" s="5">
        <v>33</v>
      </c>
      <c r="J40" s="5">
        <v>1</v>
      </c>
      <c r="K40" s="5">
        <v>4</v>
      </c>
      <c r="L40" s="5">
        <v>1</v>
      </c>
      <c r="M40" s="5">
        <v>0</v>
      </c>
      <c r="N40" s="5">
        <v>0</v>
      </c>
      <c r="O40" s="5">
        <v>3</v>
      </c>
      <c r="P40" s="5">
        <v>6</v>
      </c>
      <c r="Q40" s="5">
        <v>0</v>
      </c>
      <c r="R40" s="5">
        <v>106</v>
      </c>
      <c r="T40" s="9">
        <f t="shared" si="28"/>
        <v>5.0811573747353567</v>
      </c>
      <c r="U40" s="10">
        <f t="shared" si="29"/>
        <v>0.24528301886792453</v>
      </c>
      <c r="V40" s="10">
        <f t="shared" si="30"/>
        <v>1.2350035285815102</v>
      </c>
    </row>
    <row r="41" spans="1:22" ht="18" customHeight="1" x14ac:dyDescent="0.3">
      <c r="A41" s="14" t="s">
        <v>64</v>
      </c>
      <c r="B41" s="5">
        <v>30</v>
      </c>
      <c r="C41" s="5">
        <v>0</v>
      </c>
      <c r="D41" s="13">
        <v>40.659999999999997</v>
      </c>
      <c r="E41" s="5">
        <v>11</v>
      </c>
      <c r="F41" s="5">
        <v>11</v>
      </c>
      <c r="G41" s="5">
        <v>30</v>
      </c>
      <c r="H41" s="5">
        <v>12</v>
      </c>
      <c r="I41" s="5">
        <v>37</v>
      </c>
      <c r="J41" s="5">
        <v>4</v>
      </c>
      <c r="K41" s="5">
        <v>2</v>
      </c>
      <c r="L41" s="5">
        <v>1</v>
      </c>
      <c r="M41" s="5">
        <v>0</v>
      </c>
      <c r="N41" s="5">
        <v>0</v>
      </c>
      <c r="O41" s="5">
        <v>1</v>
      </c>
      <c r="P41" s="5">
        <v>2</v>
      </c>
      <c r="Q41" s="5">
        <v>1</v>
      </c>
      <c r="R41" s="5">
        <v>154</v>
      </c>
      <c r="T41" s="9">
        <f t="shared" si="28"/>
        <v>2.4348253812100347</v>
      </c>
      <c r="U41" s="10">
        <f t="shared" si="29"/>
        <v>0.19480519480519481</v>
      </c>
      <c r="V41" s="10">
        <f t="shared" si="30"/>
        <v>1.0329562223315298</v>
      </c>
    </row>
    <row r="42" spans="1:22" ht="18" customHeight="1" x14ac:dyDescent="0.3">
      <c r="A42" s="14" t="s">
        <v>65</v>
      </c>
      <c r="B42" s="5">
        <v>18</v>
      </c>
      <c r="C42" s="5">
        <v>16</v>
      </c>
      <c r="D42" s="13">
        <v>104.66</v>
      </c>
      <c r="E42" s="5">
        <v>42</v>
      </c>
      <c r="F42" s="5">
        <v>42</v>
      </c>
      <c r="G42" s="5">
        <v>63</v>
      </c>
      <c r="H42" s="5">
        <v>41</v>
      </c>
      <c r="I42" s="5">
        <v>134</v>
      </c>
      <c r="J42" s="5">
        <v>7</v>
      </c>
      <c r="K42" s="5">
        <v>3</v>
      </c>
      <c r="L42" s="5">
        <v>1</v>
      </c>
      <c r="M42" s="5">
        <v>0</v>
      </c>
      <c r="N42" s="5">
        <v>0</v>
      </c>
      <c r="O42" s="5">
        <v>3</v>
      </c>
      <c r="P42" s="5">
        <v>18</v>
      </c>
      <c r="Q42" s="5">
        <v>2</v>
      </c>
      <c r="R42" s="5">
        <v>368</v>
      </c>
      <c r="T42" s="9">
        <f t="shared" si="28"/>
        <v>3.6116950124211735</v>
      </c>
      <c r="U42" s="10">
        <f t="shared" si="29"/>
        <v>0.17119565217391305</v>
      </c>
      <c r="V42" s="10">
        <f t="shared" si="30"/>
        <v>0.99369386585132813</v>
      </c>
    </row>
    <row r="43" spans="1:22" ht="18" customHeight="1" x14ac:dyDescent="0.3">
      <c r="A43" s="14" t="s">
        <v>66</v>
      </c>
      <c r="B43" s="5">
        <v>1</v>
      </c>
      <c r="C43" s="5">
        <v>1</v>
      </c>
      <c r="D43" s="13">
        <v>4.66</v>
      </c>
      <c r="E43" s="5">
        <v>4</v>
      </c>
      <c r="F43" s="5">
        <v>4</v>
      </c>
      <c r="G43" s="5">
        <v>6</v>
      </c>
      <c r="H43" s="5">
        <v>1</v>
      </c>
      <c r="I43" s="5">
        <v>2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3</v>
      </c>
      <c r="Q43" s="5">
        <v>0</v>
      </c>
      <c r="R43" s="5">
        <v>17</v>
      </c>
      <c r="T43" s="9">
        <f t="shared" si="28"/>
        <v>7.7253218884120169</v>
      </c>
      <c r="U43" s="10">
        <f t="shared" si="29"/>
        <v>0.35294117647058826</v>
      </c>
      <c r="V43" s="10">
        <f t="shared" si="30"/>
        <v>1.502145922746781</v>
      </c>
    </row>
    <row r="44" spans="1:22" ht="18" customHeight="1" x14ac:dyDescent="0.3">
      <c r="A44" s="14" t="s">
        <v>38</v>
      </c>
      <c r="B44" s="5">
        <v>20</v>
      </c>
      <c r="C44" s="5">
        <v>20</v>
      </c>
      <c r="D44" s="13">
        <v>134</v>
      </c>
      <c r="E44" s="5">
        <v>48</v>
      </c>
      <c r="F44" s="5">
        <v>43</v>
      </c>
      <c r="G44" s="5">
        <v>89</v>
      </c>
      <c r="H44" s="5">
        <v>45</v>
      </c>
      <c r="I44" s="5">
        <v>124</v>
      </c>
      <c r="J44" s="5">
        <v>8</v>
      </c>
      <c r="K44" s="5">
        <v>8</v>
      </c>
      <c r="L44" s="5">
        <v>0</v>
      </c>
      <c r="M44" s="5">
        <v>3</v>
      </c>
      <c r="N44" s="5">
        <v>1</v>
      </c>
      <c r="O44" s="5">
        <v>2</v>
      </c>
      <c r="P44" s="5">
        <v>17</v>
      </c>
      <c r="Q44" s="5">
        <v>3</v>
      </c>
      <c r="R44" s="5">
        <v>474</v>
      </c>
      <c r="T44" s="9">
        <f t="shared" si="28"/>
        <v>2.8880597014925371</v>
      </c>
      <c r="U44" s="10">
        <f t="shared" si="29"/>
        <v>0.18776371308016879</v>
      </c>
      <c r="V44" s="10">
        <f t="shared" si="30"/>
        <v>1</v>
      </c>
    </row>
    <row r="45" spans="1:22" ht="18" customHeight="1" x14ac:dyDescent="0.3">
      <c r="A45" s="14" t="s">
        <v>67</v>
      </c>
      <c r="B45" s="5">
        <v>34</v>
      </c>
      <c r="C45" s="5">
        <v>0</v>
      </c>
      <c r="D45" s="13">
        <v>42</v>
      </c>
      <c r="E45" s="5">
        <v>20</v>
      </c>
      <c r="F45" s="5">
        <v>20</v>
      </c>
      <c r="G45" s="5">
        <v>26</v>
      </c>
      <c r="H45" s="5">
        <v>23</v>
      </c>
      <c r="I45" s="5">
        <v>46</v>
      </c>
      <c r="J45" s="5">
        <v>1</v>
      </c>
      <c r="K45" s="5">
        <v>1</v>
      </c>
      <c r="L45" s="5">
        <v>0</v>
      </c>
      <c r="M45" s="5">
        <v>0</v>
      </c>
      <c r="N45" s="5">
        <v>0</v>
      </c>
      <c r="O45" s="5">
        <v>0</v>
      </c>
      <c r="P45" s="5">
        <v>5</v>
      </c>
      <c r="Q45" s="5">
        <v>0</v>
      </c>
      <c r="R45" s="5">
        <v>146</v>
      </c>
      <c r="T45" s="9">
        <f t="shared" ref="T45" si="37">F45*9/D45</f>
        <v>4.2857142857142856</v>
      </c>
      <c r="U45" s="10">
        <f t="shared" ref="U45" si="38">+G45/R45</f>
        <v>0.17808219178082191</v>
      </c>
      <c r="V45" s="10">
        <f t="shared" ref="V45" si="39">(G45+H45)/D45</f>
        <v>1.1666666666666667</v>
      </c>
    </row>
    <row r="46" spans="1:22" ht="18" customHeight="1" x14ac:dyDescent="0.3">
      <c r="A46" s="14" t="s">
        <v>75</v>
      </c>
      <c r="B46" s="5">
        <v>7</v>
      </c>
      <c r="C46" s="5">
        <v>7</v>
      </c>
      <c r="D46" s="13">
        <v>44.34</v>
      </c>
      <c r="E46" s="5">
        <v>19</v>
      </c>
      <c r="F46" s="5">
        <v>19</v>
      </c>
      <c r="G46" s="5">
        <v>33</v>
      </c>
      <c r="H46" s="5">
        <v>12</v>
      </c>
      <c r="I46" s="5">
        <v>51</v>
      </c>
      <c r="J46" s="5">
        <v>2</v>
      </c>
      <c r="K46" s="5">
        <v>1</v>
      </c>
      <c r="L46" s="5">
        <v>0</v>
      </c>
      <c r="M46" s="5">
        <v>0</v>
      </c>
      <c r="N46" s="5">
        <v>0</v>
      </c>
      <c r="O46" s="5">
        <v>2</v>
      </c>
      <c r="P46" s="5">
        <v>13</v>
      </c>
      <c r="Q46" s="5">
        <v>0</v>
      </c>
      <c r="R46" s="5">
        <v>160</v>
      </c>
      <c r="T46" s="9">
        <f t="shared" ref="T46" si="40">F46*9/D46</f>
        <v>3.8565629228687412</v>
      </c>
      <c r="U46" s="10">
        <f t="shared" ref="U46" si="41">+G46/R46</f>
        <v>0.20624999999999999</v>
      </c>
      <c r="V46" s="10">
        <f t="shared" ref="V46" si="42">(G46+H46)/D46</f>
        <v>1.0148849797023003</v>
      </c>
    </row>
    <row r="47" spans="1:22" ht="18" customHeight="1" x14ac:dyDescent="0.3">
      <c r="A47" s="14" t="s">
        <v>68</v>
      </c>
      <c r="B47" s="5">
        <v>7</v>
      </c>
      <c r="C47" s="5">
        <v>7</v>
      </c>
      <c r="D47" s="13">
        <v>40.659999999999997</v>
      </c>
      <c r="E47" s="5">
        <v>20</v>
      </c>
      <c r="F47" s="5">
        <v>20</v>
      </c>
      <c r="G47" s="5">
        <v>39</v>
      </c>
      <c r="H47" s="5">
        <v>10</v>
      </c>
      <c r="I47" s="5">
        <v>25</v>
      </c>
      <c r="J47" s="5">
        <v>3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3</v>
      </c>
      <c r="Q47" s="5">
        <v>0</v>
      </c>
      <c r="R47" s="5">
        <v>157</v>
      </c>
      <c r="T47" s="9">
        <f t="shared" si="28"/>
        <v>4.426955238563699</v>
      </c>
      <c r="U47" s="10">
        <f t="shared" si="29"/>
        <v>0.24840764331210191</v>
      </c>
      <c r="V47" s="10">
        <f t="shared" si="30"/>
        <v>1.2051155927201183</v>
      </c>
    </row>
    <row r="48" spans="1:22" ht="18" customHeight="1" x14ac:dyDescent="0.3">
      <c r="A48" s="14" t="s">
        <v>69</v>
      </c>
      <c r="B48" s="5">
        <v>18</v>
      </c>
      <c r="C48" s="5">
        <v>18</v>
      </c>
      <c r="D48" s="13">
        <v>95</v>
      </c>
      <c r="E48" s="5">
        <v>35</v>
      </c>
      <c r="F48" s="5">
        <v>33</v>
      </c>
      <c r="G48" s="5">
        <v>67</v>
      </c>
      <c r="H48" s="5">
        <v>27</v>
      </c>
      <c r="I48" s="5">
        <v>57</v>
      </c>
      <c r="J48" s="5">
        <v>7</v>
      </c>
      <c r="K48" s="5">
        <v>5</v>
      </c>
      <c r="L48" s="5">
        <v>0</v>
      </c>
      <c r="M48" s="5">
        <v>1</v>
      </c>
      <c r="N48" s="5">
        <v>1</v>
      </c>
      <c r="O48" s="5">
        <v>5</v>
      </c>
      <c r="P48" s="5">
        <v>5</v>
      </c>
      <c r="Q48" s="5">
        <v>2</v>
      </c>
      <c r="R48" s="5">
        <v>376</v>
      </c>
      <c r="T48" s="9">
        <f t="shared" si="25"/>
        <v>3.1263157894736842</v>
      </c>
      <c r="U48" s="10">
        <f t="shared" si="26"/>
        <v>0.17819148936170212</v>
      </c>
      <c r="V48" s="10">
        <f t="shared" si="27"/>
        <v>0.98947368421052628</v>
      </c>
    </row>
    <row r="49" spans="1:22" ht="18" customHeight="1" x14ac:dyDescent="0.3">
      <c r="A49" s="14" t="s">
        <v>70</v>
      </c>
      <c r="B49" s="5">
        <v>5</v>
      </c>
      <c r="C49" s="5">
        <v>3</v>
      </c>
      <c r="D49" s="13">
        <v>16.329999999999998</v>
      </c>
      <c r="E49" s="5">
        <v>7</v>
      </c>
      <c r="F49" s="5">
        <v>7</v>
      </c>
      <c r="G49" s="5">
        <v>13</v>
      </c>
      <c r="H49" s="5">
        <v>3</v>
      </c>
      <c r="I49" s="5">
        <v>13</v>
      </c>
      <c r="J49" s="5">
        <v>1</v>
      </c>
      <c r="K49" s="5">
        <v>1</v>
      </c>
      <c r="L49" s="5">
        <v>1</v>
      </c>
      <c r="M49" s="5">
        <v>0</v>
      </c>
      <c r="N49" s="5">
        <v>0</v>
      </c>
      <c r="O49" s="5">
        <v>1</v>
      </c>
      <c r="P49" s="5">
        <v>2</v>
      </c>
      <c r="Q49" s="5">
        <v>0</v>
      </c>
      <c r="R49" s="5">
        <v>56</v>
      </c>
      <c r="T49" s="9">
        <f t="shared" si="25"/>
        <v>3.8579301898346605</v>
      </c>
      <c r="U49" s="10">
        <f t="shared" si="26"/>
        <v>0.23214285714285715</v>
      </c>
      <c r="V49" s="10">
        <f t="shared" si="27"/>
        <v>0.97979179424372331</v>
      </c>
    </row>
    <row r="50" spans="1:22" ht="18" customHeight="1" x14ac:dyDescent="0.3">
      <c r="A50" s="14" t="s">
        <v>71</v>
      </c>
      <c r="B50" s="5">
        <v>38</v>
      </c>
      <c r="C50" s="5">
        <v>0</v>
      </c>
      <c r="D50" s="13">
        <v>31.66</v>
      </c>
      <c r="E50" s="5">
        <v>14</v>
      </c>
      <c r="F50" s="5">
        <v>14</v>
      </c>
      <c r="G50" s="5">
        <v>29</v>
      </c>
      <c r="H50" s="5">
        <v>17</v>
      </c>
      <c r="I50" s="5">
        <v>43</v>
      </c>
      <c r="J50" s="5">
        <v>3</v>
      </c>
      <c r="K50" s="5">
        <v>2</v>
      </c>
      <c r="L50" s="5">
        <v>0</v>
      </c>
      <c r="M50" s="5">
        <v>0</v>
      </c>
      <c r="N50" s="5">
        <v>0</v>
      </c>
      <c r="O50" s="5">
        <v>0</v>
      </c>
      <c r="P50" s="5">
        <v>4</v>
      </c>
      <c r="Q50" s="5">
        <v>0</v>
      </c>
      <c r="R50" s="5">
        <v>122</v>
      </c>
      <c r="T50" s="9">
        <f t="shared" ref="T50:T51" si="43">F50*9/D50</f>
        <v>3.979785217940619</v>
      </c>
      <c r="U50" s="10">
        <f t="shared" ref="U50:U51" si="44">+G50/R50</f>
        <v>0.23770491803278687</v>
      </c>
      <c r="V50" s="10">
        <f t="shared" ref="V50:V51" si="45">(G50+H50)/D50</f>
        <v>1.4529374605180039</v>
      </c>
    </row>
    <row r="51" spans="1:22" ht="18" customHeight="1" x14ac:dyDescent="0.3">
      <c r="A51" s="14" t="s">
        <v>79</v>
      </c>
      <c r="B51" s="8">
        <v>5</v>
      </c>
      <c r="C51" s="8">
        <v>5</v>
      </c>
      <c r="D51" s="11">
        <v>31.33</v>
      </c>
      <c r="E51" s="8">
        <v>11</v>
      </c>
      <c r="F51" s="8">
        <v>9</v>
      </c>
      <c r="G51" s="8">
        <v>25</v>
      </c>
      <c r="H51" s="8">
        <v>13</v>
      </c>
      <c r="I51" s="8">
        <v>23</v>
      </c>
      <c r="J51" s="8">
        <v>3</v>
      </c>
      <c r="K51" s="8">
        <v>1</v>
      </c>
      <c r="L51" s="8">
        <v>0</v>
      </c>
      <c r="M51" s="8">
        <v>1</v>
      </c>
      <c r="N51" s="8">
        <v>1</v>
      </c>
      <c r="O51" s="8">
        <v>0</v>
      </c>
      <c r="P51" s="8">
        <v>2</v>
      </c>
      <c r="Q51" s="8">
        <v>1</v>
      </c>
      <c r="R51" s="8">
        <v>118</v>
      </c>
      <c r="T51" s="9">
        <f t="shared" si="43"/>
        <v>2.5853814235556976</v>
      </c>
      <c r="U51" s="10">
        <f t="shared" si="44"/>
        <v>0.21186440677966101</v>
      </c>
      <c r="V51" s="10">
        <f t="shared" si="45"/>
        <v>1.2128949888285989</v>
      </c>
    </row>
    <row r="52" spans="1:22" ht="18" customHeight="1" x14ac:dyDescent="0.3">
      <c r="B52" s="8"/>
      <c r="C52" s="8"/>
      <c r="D52" s="11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T52" s="9"/>
      <c r="U52" s="10"/>
      <c r="V52" s="10"/>
    </row>
    <row r="53" spans="1:22" s="1" customFormat="1" x14ac:dyDescent="0.3">
      <c r="A53" s="7" t="s">
        <v>24</v>
      </c>
      <c r="B53" s="1">
        <f>C53</f>
        <v>100</v>
      </c>
      <c r="C53" s="12">
        <f>SUM(C34:C51)</f>
        <v>100</v>
      </c>
      <c r="D53" s="12">
        <f t="shared" ref="D53:R53" si="46">SUM(D34:D51)</f>
        <v>879.30000000000007</v>
      </c>
      <c r="E53" s="12">
        <f t="shared" si="46"/>
        <v>343</v>
      </c>
      <c r="F53" s="12">
        <f t="shared" si="46"/>
        <v>326</v>
      </c>
      <c r="G53" s="12">
        <f t="shared" si="46"/>
        <v>615</v>
      </c>
      <c r="H53" s="12">
        <f t="shared" si="46"/>
        <v>278</v>
      </c>
      <c r="I53" s="12">
        <f t="shared" si="46"/>
        <v>820</v>
      </c>
      <c r="J53" s="12">
        <f t="shared" si="46"/>
        <v>54</v>
      </c>
      <c r="K53" s="12">
        <f t="shared" si="46"/>
        <v>46</v>
      </c>
      <c r="L53" s="12">
        <f t="shared" si="46"/>
        <v>20</v>
      </c>
      <c r="M53" s="12">
        <f t="shared" si="46"/>
        <v>10</v>
      </c>
      <c r="N53" s="12">
        <f t="shared" si="46"/>
        <v>6</v>
      </c>
      <c r="O53" s="12">
        <f t="shared" si="46"/>
        <v>29</v>
      </c>
      <c r="P53" s="12">
        <f t="shared" si="46"/>
        <v>108</v>
      </c>
      <c r="Q53" s="12">
        <f t="shared" si="46"/>
        <v>21</v>
      </c>
      <c r="R53" s="12">
        <f t="shared" si="46"/>
        <v>3187</v>
      </c>
      <c r="S53" s="1" t="s">
        <v>23</v>
      </c>
      <c r="T53" s="9">
        <f>F53*9/D53</f>
        <v>3.3367451381780961</v>
      </c>
      <c r="U53" s="10">
        <f>+G53/R53</f>
        <v>0.19297144650141199</v>
      </c>
      <c r="V53" s="10">
        <f>(G53+H53)/D53</f>
        <v>1.0155805754577505</v>
      </c>
    </row>
  </sheetData>
  <mergeCells count="1">
    <mergeCell ref="B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JNC</dc:creator>
  <cp:lastModifiedBy>Jerry Wilke</cp:lastModifiedBy>
  <dcterms:created xsi:type="dcterms:W3CDTF">2013-08-23T20:10:19Z</dcterms:created>
  <dcterms:modified xsi:type="dcterms:W3CDTF">2024-04-04T01:43:23Z</dcterms:modified>
</cp:coreProperties>
</file>