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84" documentId="8_{84FC4804-5686-426E-BDB9-11F983134006}" xr6:coauthVersionLast="47" xr6:coauthVersionMax="47" xr10:uidLastSave="{8524DBEE-6952-410C-9E78-8C2C91DAABFD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2" i="1" l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V19" i="1"/>
  <c r="U19" i="1"/>
  <c r="T19" i="1"/>
  <c r="V41" i="1"/>
  <c r="U41" i="1"/>
  <c r="T41" i="1"/>
  <c r="V7" i="1"/>
  <c r="U7" i="1"/>
  <c r="T7" i="1"/>
  <c r="V22" i="1"/>
  <c r="U22" i="1"/>
  <c r="T22" i="1"/>
  <c r="V31" i="1"/>
  <c r="U31" i="1"/>
  <c r="T31" i="1"/>
  <c r="V42" i="1"/>
  <c r="U42" i="1"/>
  <c r="T42" i="1"/>
  <c r="V47" i="1"/>
  <c r="U47" i="1"/>
  <c r="T47" i="1"/>
  <c r="V11" i="1" l="1"/>
  <c r="U11" i="1"/>
  <c r="T11" i="1"/>
  <c r="V16" i="1" l="1"/>
  <c r="U16" i="1"/>
  <c r="T16" i="1"/>
  <c r="V21" i="1"/>
  <c r="U21" i="1"/>
  <c r="T21" i="1"/>
  <c r="V8" i="1"/>
  <c r="U8" i="1"/>
  <c r="T8" i="1"/>
  <c r="V36" i="1" l="1"/>
  <c r="U36" i="1"/>
  <c r="T36" i="1"/>
  <c r="V24" i="1" l="1"/>
  <c r="U24" i="1"/>
  <c r="T24" i="1"/>
  <c r="V23" i="1"/>
  <c r="U23" i="1"/>
  <c r="T23" i="1"/>
  <c r="V20" i="1"/>
  <c r="U20" i="1"/>
  <c r="T20" i="1"/>
  <c r="V18" i="1"/>
  <c r="U18" i="1"/>
  <c r="T18" i="1"/>
  <c r="V17" i="1"/>
  <c r="U17" i="1"/>
  <c r="T17" i="1"/>
  <c r="V15" i="1"/>
  <c r="U15" i="1"/>
  <c r="T15" i="1"/>
  <c r="V14" i="1"/>
  <c r="U14" i="1"/>
  <c r="T14" i="1"/>
  <c r="V46" i="1"/>
  <c r="U46" i="1"/>
  <c r="T46" i="1"/>
  <c r="V45" i="1"/>
  <c r="U45" i="1"/>
  <c r="T45" i="1"/>
  <c r="V37" i="1"/>
  <c r="U37" i="1"/>
  <c r="T37" i="1"/>
  <c r="V44" i="1"/>
  <c r="U44" i="1"/>
  <c r="T44" i="1"/>
  <c r="V43" i="1"/>
  <c r="U43" i="1"/>
  <c r="T43" i="1"/>
  <c r="V40" i="1"/>
  <c r="U40" i="1"/>
  <c r="T40" i="1"/>
  <c r="V5" i="1"/>
  <c r="U5" i="1"/>
  <c r="T5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U13" i="1"/>
  <c r="U12" i="1"/>
  <c r="U10" i="1"/>
  <c r="U9" i="1"/>
  <c r="U6" i="1"/>
  <c r="U4" i="1"/>
  <c r="V10" i="1"/>
  <c r="T10" i="1"/>
  <c r="V38" i="1"/>
  <c r="U38" i="1"/>
  <c r="T38" i="1"/>
  <c r="V12" i="1"/>
  <c r="T12" i="1"/>
  <c r="V50" i="1"/>
  <c r="U50" i="1"/>
  <c r="T50" i="1"/>
  <c r="V49" i="1"/>
  <c r="U49" i="1"/>
  <c r="T49" i="1"/>
  <c r="V48" i="1"/>
  <c r="U48" i="1"/>
  <c r="T48" i="1"/>
  <c r="V39" i="1"/>
  <c r="U39" i="1"/>
  <c r="T39" i="1"/>
  <c r="V35" i="1"/>
  <c r="U35" i="1"/>
  <c r="T35" i="1"/>
  <c r="V34" i="1"/>
  <c r="U34" i="1"/>
  <c r="T34" i="1"/>
  <c r="V33" i="1"/>
  <c r="U33" i="1"/>
  <c r="T33" i="1"/>
  <c r="V32" i="1"/>
  <c r="U32" i="1"/>
  <c r="T32" i="1"/>
  <c r="V13" i="1"/>
  <c r="T13" i="1"/>
  <c r="V9" i="1"/>
  <c r="T9" i="1"/>
  <c r="V6" i="1"/>
  <c r="T6" i="1"/>
  <c r="V4" i="1"/>
  <c r="T4" i="1"/>
  <c r="V28" i="1" l="1"/>
  <c r="B52" i="1"/>
  <c r="B28" i="1"/>
  <c r="V52" i="1"/>
  <c r="U52" i="1"/>
  <c r="T28" i="1"/>
  <c r="U28" i="1"/>
  <c r="T52" i="1"/>
</calcChain>
</file>

<file path=xl/sharedStrings.xml><?xml version="1.0" encoding="utf-8"?>
<sst xmlns="http://schemas.openxmlformats.org/spreadsheetml/2006/main" count="91" uniqueCount="80">
  <si>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</si>
  <si>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</si>
  <si>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</si>
  <si>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</si>
  <si>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</si>
  <si>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</si>
  <si>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</si>
  <si>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</si>
  <si>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</si>
  <si>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</si>
  <si>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</si>
  <si>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</si>
  <si>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</si>
  <si>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</si>
  <si>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</si>
  <si>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</si>
  <si>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</si>
  <si>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</si>
  <si>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</si>
  <si>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</si>
  <si>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</si>
  <si>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</si>
  <si>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</si>
  <si>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</si>
  <si>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</si>
  <si>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</si>
  <si>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</si>
  <si>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</si>
  <si>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</si>
  <si>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</si>
  <si>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</si>
  <si>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</si>
  <si>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</si>
  <si>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</si>
  <si>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</si>
  <si>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</si>
  <si>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</si>
  <si>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Goldschmidt, Paul</t>
  </si>
  <si>
    <t>Kirk, Alejandro</t>
  </si>
  <si>
    <t>Machado, Manny</t>
  </si>
  <si>
    <t>Renfroe, Hunter</t>
  </si>
  <si>
    <t>Diaz, Edwin</t>
  </si>
  <si>
    <t>McNeil, Jeff</t>
  </si>
  <si>
    <t>2023-24 Milwaukee Brew Crew</t>
  </si>
  <si>
    <t>Adames, Willy</t>
  </si>
  <si>
    <t>Crawford, J.P.</t>
  </si>
  <si>
    <t>Grichuk, Randal</t>
  </si>
  <si>
    <t>Harper, Bryce</t>
  </si>
  <si>
    <t>Miranda, Jose</t>
  </si>
  <si>
    <t>Profar, Jurickson</t>
  </si>
  <si>
    <t>Segura, Jean</t>
  </si>
  <si>
    <t>Slater, Austin</t>
  </si>
  <si>
    <t>Taylor, Michael</t>
  </si>
  <si>
    <t>Trevino, Jose</t>
  </si>
  <si>
    <t>Urias, Luis</t>
  </si>
  <si>
    <t>Ward, Taylor</t>
  </si>
  <si>
    <t>Zavala, Seby</t>
  </si>
  <si>
    <t>Alvarado, Jose</t>
  </si>
  <si>
    <t>Baker, Bryan</t>
  </si>
  <si>
    <t>Cueto, Johnny</t>
  </si>
  <si>
    <t>Hendriks, Liam</t>
  </si>
  <si>
    <t>Jansen, Kenley</t>
  </si>
  <si>
    <t>Jimenez, Joe</t>
  </si>
  <si>
    <t>Lynn, Lance</t>
  </si>
  <si>
    <t>Martin, Chris</t>
  </si>
  <si>
    <t>Mikolas, Miles</t>
  </si>
  <si>
    <t>Minter, A.J.</t>
  </si>
  <si>
    <t>Montas, Frankie</t>
  </si>
  <si>
    <t>Murfee, Penn</t>
  </si>
  <si>
    <t>Smyly, Drew</t>
  </si>
  <si>
    <t>Strider, Spencer</t>
  </si>
  <si>
    <t>Stroman, Marcus</t>
  </si>
  <si>
    <t>Scherzer, Max</t>
  </si>
  <si>
    <t>McKenzie, Triston</t>
  </si>
  <si>
    <t>Adam, Jason</t>
  </si>
  <si>
    <t>Varsho, Daulton</t>
  </si>
  <si>
    <t>Green, Riley</t>
  </si>
  <si>
    <t>McHugh, Collin</t>
  </si>
  <si>
    <t>Taylor, Tyrone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</si>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</sst>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General"/>
  </numFmts>
  <fonts count="14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7" fillId="0" borderId="0"/>
    <xf numFmtId="0" fontId="5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12" fontId="2" fillId="0" borderId="0" xfId="0" applyNumberFormat="1" applyFont="1"/>
    <xf numFmtId="0" fontId="8" fillId="0" borderId="0" xfId="0" applyFont="1"/>
    <xf numFmtId="165" fontId="9" fillId="0" borderId="0" xfId="2" applyNumberFormat="1" applyFont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165" fontId="10" fillId="0" borderId="0" xfId="1" applyFont="1" applyAlignment="1">
      <alignment horizontal="center"/>
    </xf>
    <xf numFmtId="0" fontId="1" fillId="0" borderId="0" xfId="0" applyFont="1"/>
    <xf numFmtId="0" fontId="0" fillId="0" borderId="0" xfId="0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2" applyFont="1" applyAlignment="1" applyProtection="1">
      <alignment horizontal="center"/>
      <protection locked="0"/>
    </xf>
    <xf numFmtId="12" fontId="11" fillId="0" borderId="0" xfId="0" applyNumberFormat="1" applyFont="1" applyAlignment="1">
      <alignment horizontal="center"/>
    </xf>
    <xf numFmtId="12" fontId="11" fillId="0" borderId="0" xfId="2" applyNumberFormat="1" applyFont="1" applyAlignment="1" applyProtection="1">
      <alignment horizontal="center"/>
      <protection locked="0"/>
    </xf>
  </cellXfs>
  <cellStyles count="3">
    <cellStyle name="Excel Built-in Normal" xfId="1" xr:uid="{00000000-0005-0000-0000-000000000000}"/>
    <cellStyle name="Excel Built-in Normal 1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workbookViewId="0"/>
  </sheetViews>
  <sheetFormatPr defaultRowHeight="20.25" x14ac:dyDescent="0.3"/>
  <cols>
    <col min="1" max="1" width="19.28515625" bestFit="1" customWidth="1"/>
    <col min="2" max="2" width="6.140625" customWidth="1"/>
    <col min="3" max="5" width="7.140625" bestFit="1" customWidth="1"/>
    <col min="6" max="6" width="7.140625" customWidth="1"/>
    <col min="7" max="9" width="7.140625" bestFit="1" customWidth="1"/>
    <col min="10" max="15" width="6.140625" customWidth="1"/>
    <col min="16" max="17" width="7.140625" bestFit="1" customWidth="1"/>
    <col min="18" max="18" width="8.140625" bestFit="1" customWidth="1"/>
    <col min="19" max="19" width="6.140625" customWidth="1"/>
    <col min="20" max="20" width="12.7109375" style="2" customWidth="1"/>
    <col min="21" max="22" width="12.7109375" customWidth="1"/>
  </cols>
  <sheetData>
    <row r="1" spans="1:22" ht="37.5" customHeight="1" x14ac:dyDescent="0.6">
      <c r="B1" s="16" t="s">
        <v>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/>
    </row>
    <row r="2" spans="1:22" ht="14.1" customHeight="1" x14ac:dyDescent="0.3">
      <c r="A2" s="1" t="s">
        <v>79</v>
      </c>
    </row>
    <row r="3" spans="1:22" s="4" customFormat="1" ht="25.5" customHeight="1" x14ac:dyDescent="0.25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0.100000000000001" customHeight="1" x14ac:dyDescent="0.25">
      <c r="A4" s="12" t="s">
        <v>44</v>
      </c>
      <c r="B4" s="21">
        <v>94</v>
      </c>
      <c r="C4" s="21">
        <v>304</v>
      </c>
      <c r="D4" s="21">
        <v>37</v>
      </c>
      <c r="E4" s="21">
        <v>65</v>
      </c>
      <c r="F4" s="21">
        <v>41</v>
      </c>
      <c r="G4" s="21">
        <v>14</v>
      </c>
      <c r="H4" s="21">
        <v>2</v>
      </c>
      <c r="I4" s="21">
        <v>16</v>
      </c>
      <c r="J4" s="21">
        <v>22</v>
      </c>
      <c r="K4" s="21">
        <v>91</v>
      </c>
      <c r="L4" s="21">
        <v>0</v>
      </c>
      <c r="M4" s="21">
        <v>15</v>
      </c>
      <c r="N4" s="21">
        <v>2</v>
      </c>
      <c r="O4" s="21">
        <v>0</v>
      </c>
      <c r="P4" s="21">
        <v>0</v>
      </c>
      <c r="Q4" s="21">
        <v>0</v>
      </c>
      <c r="R4" s="21">
        <v>0</v>
      </c>
      <c r="S4" s="21">
        <v>6</v>
      </c>
      <c r="T4" s="5">
        <f t="shared" ref="T4:T13" si="0">+E4/C4</f>
        <v>0.21381578947368421</v>
      </c>
      <c r="U4" s="5">
        <f t="shared" ref="U4:U13" si="1">(E4+J4+L4)/(C4+J4+L4+Q4)</f>
        <v>0.26687116564417179</v>
      </c>
      <c r="V4" s="5">
        <f t="shared" ref="V4:V13" si="2">((E4-G4-H4-I4)+(G4*2)+(H4*3)+(I4*4))/C4</f>
        <v>0.43092105263157893</v>
      </c>
    </row>
    <row r="5" spans="1:22" ht="20.100000000000001" customHeight="1" x14ac:dyDescent="0.25">
      <c r="A5" s="12" t="s">
        <v>45</v>
      </c>
      <c r="B5" s="21">
        <v>46</v>
      </c>
      <c r="C5" s="21">
        <v>103</v>
      </c>
      <c r="D5" s="21">
        <v>15</v>
      </c>
      <c r="E5" s="21">
        <v>27</v>
      </c>
      <c r="F5" s="21">
        <v>14</v>
      </c>
      <c r="G5" s="21">
        <v>5</v>
      </c>
      <c r="H5" s="21">
        <v>1</v>
      </c>
      <c r="I5" s="21">
        <v>2</v>
      </c>
      <c r="J5" s="21">
        <v>11</v>
      </c>
      <c r="K5" s="21">
        <v>11</v>
      </c>
      <c r="L5" s="21">
        <v>4</v>
      </c>
      <c r="M5" s="21">
        <v>1</v>
      </c>
      <c r="N5" s="21">
        <v>0</v>
      </c>
      <c r="O5" s="21">
        <v>0</v>
      </c>
      <c r="P5" s="21">
        <v>0</v>
      </c>
      <c r="Q5" s="21">
        <v>1</v>
      </c>
      <c r="R5" s="21">
        <v>0</v>
      </c>
      <c r="S5" s="21">
        <v>2</v>
      </c>
      <c r="T5" s="5">
        <f>+E5/C5</f>
        <v>0.26213592233009708</v>
      </c>
      <c r="U5" s="5">
        <f>(E5+J5+L5)/(C5+J5+L5+Q5)</f>
        <v>0.35294117647058826</v>
      </c>
      <c r="V5" s="5">
        <f>((E5-G5-H5-I5)+(G5*2)+(H5*3)+(I5*4))/C5</f>
        <v>0.38834951456310679</v>
      </c>
    </row>
    <row r="6" spans="1:22" ht="20.100000000000001" customHeight="1" x14ac:dyDescent="0.25">
      <c r="A6" s="12" t="s">
        <v>37</v>
      </c>
      <c r="B6" s="21">
        <v>100</v>
      </c>
      <c r="C6" s="21">
        <v>393</v>
      </c>
      <c r="D6" s="21">
        <v>65</v>
      </c>
      <c r="E6" s="21">
        <v>114</v>
      </c>
      <c r="F6" s="21">
        <v>60</v>
      </c>
      <c r="G6" s="21">
        <v>22</v>
      </c>
      <c r="H6" s="21">
        <v>3</v>
      </c>
      <c r="I6" s="21">
        <v>23</v>
      </c>
      <c r="J6" s="21">
        <v>47</v>
      </c>
      <c r="K6" s="21">
        <v>115</v>
      </c>
      <c r="L6" s="21">
        <v>7</v>
      </c>
      <c r="M6" s="21">
        <v>1</v>
      </c>
      <c r="N6" s="21">
        <v>0</v>
      </c>
      <c r="O6" s="21">
        <v>1</v>
      </c>
      <c r="P6" s="21">
        <v>0</v>
      </c>
      <c r="Q6" s="21">
        <v>1</v>
      </c>
      <c r="R6" s="21">
        <v>0</v>
      </c>
      <c r="S6" s="21">
        <v>13</v>
      </c>
      <c r="T6" s="5">
        <f t="shared" si="0"/>
        <v>0.29007633587786258</v>
      </c>
      <c r="U6" s="5">
        <f t="shared" si="1"/>
        <v>0.375</v>
      </c>
      <c r="V6" s="5">
        <f t="shared" si="2"/>
        <v>0.53689567430025442</v>
      </c>
    </row>
    <row r="7" spans="1:22" ht="20.100000000000001" customHeight="1" x14ac:dyDescent="0.25">
      <c r="A7" s="12" t="s">
        <v>76</v>
      </c>
      <c r="B7" s="21">
        <v>47</v>
      </c>
      <c r="C7" s="21">
        <v>136</v>
      </c>
      <c r="D7" s="21">
        <v>21</v>
      </c>
      <c r="E7" s="21">
        <v>30</v>
      </c>
      <c r="F7" s="21">
        <v>13</v>
      </c>
      <c r="G7" s="21">
        <v>4</v>
      </c>
      <c r="H7" s="21">
        <v>2</v>
      </c>
      <c r="I7" s="21">
        <v>1</v>
      </c>
      <c r="J7" s="21">
        <v>18</v>
      </c>
      <c r="K7" s="21">
        <v>47</v>
      </c>
      <c r="L7" s="21">
        <v>2</v>
      </c>
      <c r="M7" s="21">
        <v>0</v>
      </c>
      <c r="N7" s="21">
        <v>0</v>
      </c>
      <c r="O7" s="21">
        <v>0</v>
      </c>
      <c r="P7" s="21">
        <v>0</v>
      </c>
      <c r="Q7" s="21">
        <v>3</v>
      </c>
      <c r="R7" s="21">
        <v>2</v>
      </c>
      <c r="S7" s="21">
        <v>2</v>
      </c>
      <c r="T7" s="5">
        <f t="shared" ref="T7" si="3">+E7/C7</f>
        <v>0.22058823529411764</v>
      </c>
      <c r="U7" s="5">
        <f t="shared" ref="U7" si="4">(E7+J7+L7)/(C7+J7+L7+Q7)</f>
        <v>0.31446540880503143</v>
      </c>
      <c r="V7" s="5">
        <f t="shared" ref="V7" si="5">((E7-G7-H7-I7)+(G7*2)+(H7*3)+(I7*4))/C7</f>
        <v>0.3014705882352941</v>
      </c>
    </row>
    <row r="8" spans="1:22" ht="20.100000000000001" customHeight="1" x14ac:dyDescent="0.25">
      <c r="A8" s="12" t="s">
        <v>46</v>
      </c>
      <c r="B8" s="21">
        <v>26</v>
      </c>
      <c r="C8" s="21">
        <v>69</v>
      </c>
      <c r="D8" s="21">
        <v>11</v>
      </c>
      <c r="E8" s="21">
        <v>18</v>
      </c>
      <c r="F8" s="21">
        <v>13</v>
      </c>
      <c r="G8" s="21">
        <v>2</v>
      </c>
      <c r="H8" s="21">
        <v>1</v>
      </c>
      <c r="I8" s="21">
        <v>6</v>
      </c>
      <c r="J8" s="21">
        <v>1</v>
      </c>
      <c r="K8" s="21">
        <v>14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1</v>
      </c>
      <c r="R8" s="21">
        <v>0</v>
      </c>
      <c r="S8" s="21">
        <v>1</v>
      </c>
      <c r="T8" s="5">
        <f t="shared" ref="T8" si="6">+E8/C8</f>
        <v>0.2608695652173913</v>
      </c>
      <c r="U8" s="5">
        <f t="shared" ref="U8" si="7">(E8+J8+L8)/(C8+J8+L8+Q8)</f>
        <v>0.26760563380281688</v>
      </c>
      <c r="V8" s="5">
        <f t="shared" ref="V8" si="8">((E8-G8-H8-I8)+(G8*2)+(H8*3)+(I8*4))/C8</f>
        <v>0.57971014492753625</v>
      </c>
    </row>
    <row r="9" spans="1:22" ht="20.100000000000001" customHeight="1" x14ac:dyDescent="0.25">
      <c r="A9" s="12" t="s">
        <v>47</v>
      </c>
      <c r="B9" s="21">
        <v>82</v>
      </c>
      <c r="C9" s="21">
        <v>250</v>
      </c>
      <c r="D9" s="21">
        <v>39</v>
      </c>
      <c r="E9" s="21">
        <v>59</v>
      </c>
      <c r="F9" s="21">
        <v>26</v>
      </c>
      <c r="G9" s="21">
        <v>21</v>
      </c>
      <c r="H9" s="21">
        <v>1</v>
      </c>
      <c r="I9" s="21">
        <v>10</v>
      </c>
      <c r="J9" s="21">
        <v>22</v>
      </c>
      <c r="K9" s="21">
        <v>64</v>
      </c>
      <c r="L9" s="21">
        <v>3</v>
      </c>
      <c r="M9" s="21">
        <v>0</v>
      </c>
      <c r="N9" s="21">
        <v>3</v>
      </c>
      <c r="O9" s="21">
        <v>0</v>
      </c>
      <c r="P9" s="21">
        <v>0</v>
      </c>
      <c r="Q9" s="21">
        <v>1</v>
      </c>
      <c r="R9" s="21">
        <v>5</v>
      </c>
      <c r="S9" s="21">
        <v>5</v>
      </c>
      <c r="T9" s="5">
        <f t="shared" si="0"/>
        <v>0.23599999999999999</v>
      </c>
      <c r="U9" s="5">
        <f t="shared" si="1"/>
        <v>0.30434782608695654</v>
      </c>
      <c r="V9" s="5">
        <f t="shared" si="2"/>
        <v>0.44800000000000001</v>
      </c>
    </row>
    <row r="10" spans="1:22" ht="20.100000000000001" customHeight="1" x14ac:dyDescent="0.25">
      <c r="A10" s="12" t="s">
        <v>38</v>
      </c>
      <c r="B10" s="21">
        <v>82</v>
      </c>
      <c r="C10" s="21">
        <v>237</v>
      </c>
      <c r="D10" s="21">
        <v>22</v>
      </c>
      <c r="E10" s="21">
        <v>63</v>
      </c>
      <c r="F10" s="21">
        <v>37</v>
      </c>
      <c r="G10" s="21">
        <v>9</v>
      </c>
      <c r="H10" s="21">
        <v>0</v>
      </c>
      <c r="I10" s="21">
        <v>5</v>
      </c>
      <c r="J10" s="21">
        <v>28</v>
      </c>
      <c r="K10" s="21">
        <v>34</v>
      </c>
      <c r="L10" s="21">
        <v>0</v>
      </c>
      <c r="M10" s="21">
        <v>4</v>
      </c>
      <c r="N10" s="21">
        <v>0</v>
      </c>
      <c r="O10" s="21">
        <v>0</v>
      </c>
      <c r="P10" s="21">
        <v>0</v>
      </c>
      <c r="Q10" s="21">
        <v>2</v>
      </c>
      <c r="R10" s="21">
        <v>0</v>
      </c>
      <c r="S10" s="21">
        <v>8</v>
      </c>
      <c r="T10" s="5">
        <f>+E10/C10</f>
        <v>0.26582278481012656</v>
      </c>
      <c r="U10" s="5">
        <f t="shared" si="1"/>
        <v>0.34082397003745318</v>
      </c>
      <c r="V10" s="5">
        <f>((E10-G10-H10-I10)+(G10*2)+(H10*3)+(I10*4))/C10</f>
        <v>0.36708860759493672</v>
      </c>
    </row>
    <row r="11" spans="1:22" ht="20.100000000000001" customHeight="1" x14ac:dyDescent="0.25">
      <c r="A11" s="12" t="s">
        <v>39</v>
      </c>
      <c r="B11" s="21">
        <v>95</v>
      </c>
      <c r="C11" s="21">
        <v>375</v>
      </c>
      <c r="D11" s="21">
        <v>38</v>
      </c>
      <c r="E11" s="21">
        <v>105</v>
      </c>
      <c r="F11" s="21">
        <v>47</v>
      </c>
      <c r="G11" s="21">
        <v>18</v>
      </c>
      <c r="H11" s="21">
        <v>1</v>
      </c>
      <c r="I11" s="21">
        <v>10</v>
      </c>
      <c r="J11" s="21">
        <v>32</v>
      </c>
      <c r="K11" s="21">
        <v>104</v>
      </c>
      <c r="L11" s="21">
        <v>0</v>
      </c>
      <c r="M11" s="21">
        <v>5</v>
      </c>
      <c r="N11" s="21">
        <v>4</v>
      </c>
      <c r="O11" s="21">
        <v>1</v>
      </c>
      <c r="P11" s="21">
        <v>0</v>
      </c>
      <c r="Q11" s="21">
        <v>1</v>
      </c>
      <c r="R11" s="21">
        <v>5</v>
      </c>
      <c r="S11" s="21">
        <v>12</v>
      </c>
      <c r="T11" s="5">
        <f>+E11/C11</f>
        <v>0.28000000000000003</v>
      </c>
      <c r="U11" s="5">
        <f t="shared" ref="U11" si="9">(E11+J11+L11)/(C11+J11+L11+Q11)</f>
        <v>0.33578431372549017</v>
      </c>
      <c r="V11" s="5">
        <f>((E11-G11-H11-I11)+(G11*2)+(H11*3)+(I11*4))/C11</f>
        <v>0.41333333333333333</v>
      </c>
    </row>
    <row r="12" spans="1:22" ht="20.100000000000001" customHeight="1" x14ac:dyDescent="0.25">
      <c r="A12" s="12" t="s">
        <v>42</v>
      </c>
      <c r="B12" s="21">
        <v>99</v>
      </c>
      <c r="C12" s="21">
        <v>374</v>
      </c>
      <c r="D12" s="21">
        <v>49</v>
      </c>
      <c r="E12" s="21">
        <v>128</v>
      </c>
      <c r="F12" s="21">
        <v>50</v>
      </c>
      <c r="G12" s="21">
        <v>29</v>
      </c>
      <c r="H12" s="21">
        <v>1</v>
      </c>
      <c r="I12" s="21">
        <v>10</v>
      </c>
      <c r="J12" s="21">
        <v>18</v>
      </c>
      <c r="K12" s="21">
        <v>55</v>
      </c>
      <c r="L12" s="21">
        <v>3</v>
      </c>
      <c r="M12" s="21">
        <v>5</v>
      </c>
      <c r="N12" s="21">
        <v>1</v>
      </c>
      <c r="O12" s="21">
        <v>0</v>
      </c>
      <c r="P12" s="21">
        <v>0</v>
      </c>
      <c r="Q12" s="21">
        <v>2</v>
      </c>
      <c r="R12" s="21">
        <v>0</v>
      </c>
      <c r="S12" s="21">
        <v>6</v>
      </c>
      <c r="T12" s="5">
        <f t="shared" si="0"/>
        <v>0.34224598930481281</v>
      </c>
      <c r="U12" s="5">
        <f t="shared" si="1"/>
        <v>0.37531486146095716</v>
      </c>
      <c r="V12" s="5">
        <f t="shared" si="2"/>
        <v>0.50534759358288772</v>
      </c>
    </row>
    <row r="13" spans="1:22" ht="20.100000000000001" customHeight="1" x14ac:dyDescent="0.25">
      <c r="A13" s="12" t="s">
        <v>48</v>
      </c>
      <c r="B13" s="21">
        <v>44</v>
      </c>
      <c r="C13" s="21">
        <v>93</v>
      </c>
      <c r="D13" s="21">
        <v>14</v>
      </c>
      <c r="E13" s="21">
        <v>25</v>
      </c>
      <c r="F13" s="21">
        <v>8</v>
      </c>
      <c r="G13" s="21">
        <v>4</v>
      </c>
      <c r="H13" s="21">
        <v>0</v>
      </c>
      <c r="I13" s="21">
        <v>3</v>
      </c>
      <c r="J13" s="21">
        <v>8</v>
      </c>
      <c r="K13" s="21">
        <v>23</v>
      </c>
      <c r="L13" s="21">
        <v>3</v>
      </c>
      <c r="M13" s="21">
        <v>1</v>
      </c>
      <c r="N13" s="21">
        <v>0</v>
      </c>
      <c r="O13" s="21">
        <v>0</v>
      </c>
      <c r="P13" s="21">
        <v>0</v>
      </c>
      <c r="Q13" s="21">
        <v>0</v>
      </c>
      <c r="R13" s="21">
        <v>2</v>
      </c>
      <c r="S13" s="21">
        <v>5</v>
      </c>
      <c r="T13" s="5">
        <f t="shared" si="0"/>
        <v>0.26881720430107525</v>
      </c>
      <c r="U13" s="5">
        <f t="shared" si="1"/>
        <v>0.34615384615384615</v>
      </c>
      <c r="V13" s="5">
        <f t="shared" si="2"/>
        <v>0.40860215053763443</v>
      </c>
    </row>
    <row r="14" spans="1:22" ht="20.100000000000001" customHeight="1" x14ac:dyDescent="0.25">
      <c r="A14" s="12" t="s">
        <v>49</v>
      </c>
      <c r="B14" s="21">
        <v>23</v>
      </c>
      <c r="C14" s="21">
        <v>43</v>
      </c>
      <c r="D14" s="21">
        <v>5</v>
      </c>
      <c r="E14" s="21">
        <v>6</v>
      </c>
      <c r="F14" s="21">
        <v>0</v>
      </c>
      <c r="G14" s="21">
        <v>2</v>
      </c>
      <c r="H14" s="21">
        <v>0</v>
      </c>
      <c r="I14" s="21">
        <v>0</v>
      </c>
      <c r="J14" s="21">
        <v>3</v>
      </c>
      <c r="K14" s="21">
        <v>9</v>
      </c>
      <c r="L14" s="21">
        <v>1</v>
      </c>
      <c r="M14" s="21">
        <v>0</v>
      </c>
      <c r="N14" s="21">
        <v>1</v>
      </c>
      <c r="O14" s="21">
        <v>0</v>
      </c>
      <c r="P14" s="21">
        <v>0</v>
      </c>
      <c r="Q14" s="21">
        <v>0</v>
      </c>
      <c r="R14" s="21">
        <v>0</v>
      </c>
      <c r="S14" s="21">
        <v>1</v>
      </c>
      <c r="T14" s="5">
        <f t="shared" ref="T14:T24" si="10">+E14/C14</f>
        <v>0.13953488372093023</v>
      </c>
      <c r="U14" s="5">
        <f t="shared" ref="U14:U24" si="11">(E14+J14+L14)/(C14+J14+L14+Q14)</f>
        <v>0.21276595744680851</v>
      </c>
      <c r="V14" s="5">
        <f t="shared" ref="V14:V24" si="12">((E14-G14-H14-I14)+(G14*2)+(H14*3)+(I14*4))/C14</f>
        <v>0.18604651162790697</v>
      </c>
    </row>
    <row r="15" spans="1:22" ht="20.100000000000001" customHeight="1" x14ac:dyDescent="0.25">
      <c r="A15" s="12" t="s">
        <v>40</v>
      </c>
      <c r="B15" s="21">
        <v>79</v>
      </c>
      <c r="C15" s="21">
        <v>262</v>
      </c>
      <c r="D15" s="21">
        <v>38</v>
      </c>
      <c r="E15" s="21">
        <v>73</v>
      </c>
      <c r="F15" s="21">
        <v>46</v>
      </c>
      <c r="G15" s="21">
        <v>13</v>
      </c>
      <c r="H15" s="21">
        <v>0</v>
      </c>
      <c r="I15" s="21">
        <v>17</v>
      </c>
      <c r="J15" s="21">
        <v>18</v>
      </c>
      <c r="K15" s="21">
        <v>79</v>
      </c>
      <c r="L15" s="21">
        <v>3</v>
      </c>
      <c r="M15" s="21">
        <v>1</v>
      </c>
      <c r="N15" s="21">
        <v>0</v>
      </c>
      <c r="O15" s="21">
        <v>0</v>
      </c>
      <c r="P15" s="21">
        <v>0</v>
      </c>
      <c r="Q15" s="21">
        <v>1</v>
      </c>
      <c r="R15" s="21">
        <v>1</v>
      </c>
      <c r="S15" s="21">
        <v>7</v>
      </c>
      <c r="T15" s="5">
        <f t="shared" si="10"/>
        <v>0.2786259541984733</v>
      </c>
      <c r="U15" s="5">
        <f t="shared" si="11"/>
        <v>0.33098591549295775</v>
      </c>
      <c r="V15" s="5">
        <f t="shared" si="12"/>
        <v>0.52290076335877866</v>
      </c>
    </row>
    <row r="16" spans="1:22" ht="20.100000000000001" customHeight="1" x14ac:dyDescent="0.25">
      <c r="A16" s="12" t="s">
        <v>50</v>
      </c>
      <c r="B16" s="21">
        <v>22</v>
      </c>
      <c r="C16" s="21">
        <v>31</v>
      </c>
      <c r="D16" s="21">
        <v>6</v>
      </c>
      <c r="E16" s="21">
        <v>10</v>
      </c>
      <c r="F16" s="21">
        <v>5</v>
      </c>
      <c r="G16" s="21">
        <v>1</v>
      </c>
      <c r="H16" s="21">
        <v>0</v>
      </c>
      <c r="I16" s="21">
        <v>2</v>
      </c>
      <c r="J16" s="21">
        <v>2</v>
      </c>
      <c r="K16" s="21">
        <v>7</v>
      </c>
      <c r="L16" s="21">
        <v>2</v>
      </c>
      <c r="M16" s="21">
        <v>0</v>
      </c>
      <c r="N16" s="21">
        <v>3</v>
      </c>
      <c r="O16" s="21">
        <v>0</v>
      </c>
      <c r="P16" s="21">
        <v>0</v>
      </c>
      <c r="Q16" s="21">
        <v>0</v>
      </c>
      <c r="R16" s="21">
        <v>3</v>
      </c>
      <c r="S16" s="21">
        <v>2</v>
      </c>
      <c r="T16" s="5">
        <f t="shared" ref="T16" si="13">+E16/C16</f>
        <v>0.32258064516129031</v>
      </c>
      <c r="U16" s="5">
        <f t="shared" ref="U16" si="14">(E16+J16+L16)/(C16+J16+L16+Q16)</f>
        <v>0.4</v>
      </c>
      <c r="V16" s="5">
        <f t="shared" ref="V16" si="15">((E16-G16-H16-I16)+(G16*2)+(H16*3)+(I16*4))/C16</f>
        <v>0.54838709677419351</v>
      </c>
    </row>
    <row r="17" spans="1:22" ht="20.100000000000001" customHeight="1" x14ac:dyDescent="0.25">
      <c r="A17" s="12" t="s">
        <v>51</v>
      </c>
      <c r="B17" s="21">
        <v>37</v>
      </c>
      <c r="C17" s="21">
        <v>63</v>
      </c>
      <c r="D17" s="21">
        <v>4</v>
      </c>
      <c r="E17" s="21">
        <v>13</v>
      </c>
      <c r="F17" s="21">
        <v>3</v>
      </c>
      <c r="G17" s="21">
        <v>1</v>
      </c>
      <c r="H17" s="21">
        <v>0</v>
      </c>
      <c r="I17" s="21">
        <v>1</v>
      </c>
      <c r="J17" s="21">
        <v>6</v>
      </c>
      <c r="K17" s="21">
        <v>20</v>
      </c>
      <c r="L17" s="21">
        <v>1</v>
      </c>
      <c r="M17" s="21">
        <v>0</v>
      </c>
      <c r="N17" s="21">
        <v>1</v>
      </c>
      <c r="O17" s="21">
        <v>1</v>
      </c>
      <c r="P17" s="21">
        <v>0</v>
      </c>
      <c r="Q17" s="21">
        <v>0</v>
      </c>
      <c r="R17" s="21">
        <v>0</v>
      </c>
      <c r="S17" s="21">
        <v>3</v>
      </c>
      <c r="T17" s="5">
        <f t="shared" si="10"/>
        <v>0.20634920634920634</v>
      </c>
      <c r="U17" s="5">
        <f t="shared" si="11"/>
        <v>0.2857142857142857</v>
      </c>
      <c r="V17" s="5">
        <f t="shared" si="12"/>
        <v>0.26984126984126983</v>
      </c>
    </row>
    <row r="18" spans="1:22" ht="20.100000000000001" customHeight="1" x14ac:dyDescent="0.25">
      <c r="A18" s="12" t="s">
        <v>52</v>
      </c>
      <c r="B18" s="21">
        <v>55</v>
      </c>
      <c r="C18" s="21">
        <v>137</v>
      </c>
      <c r="D18" s="21">
        <v>18</v>
      </c>
      <c r="E18" s="21">
        <v>29</v>
      </c>
      <c r="F18" s="21">
        <v>10</v>
      </c>
      <c r="G18" s="21">
        <v>2</v>
      </c>
      <c r="H18" s="21">
        <v>1</v>
      </c>
      <c r="I18" s="21">
        <v>1</v>
      </c>
      <c r="J18" s="21">
        <v>12</v>
      </c>
      <c r="K18" s="21">
        <v>31</v>
      </c>
      <c r="L18" s="21">
        <v>0</v>
      </c>
      <c r="M18" s="21">
        <v>0</v>
      </c>
      <c r="N18" s="21">
        <v>2</v>
      </c>
      <c r="O18" s="21">
        <v>0</v>
      </c>
      <c r="P18" s="21">
        <v>0</v>
      </c>
      <c r="Q18" s="21">
        <v>0</v>
      </c>
      <c r="R18" s="21">
        <v>0</v>
      </c>
      <c r="S18" s="21">
        <v>2</v>
      </c>
      <c r="T18" s="5">
        <f t="shared" si="10"/>
        <v>0.21167883211678831</v>
      </c>
      <c r="U18" s="5">
        <f t="shared" si="11"/>
        <v>0.27516778523489932</v>
      </c>
      <c r="V18" s="5">
        <f t="shared" si="12"/>
        <v>0.26277372262773724</v>
      </c>
    </row>
    <row r="19" spans="1:22" ht="20.100000000000001" customHeight="1" x14ac:dyDescent="0.25">
      <c r="A19" s="12" t="s">
        <v>78</v>
      </c>
      <c r="B19" s="21">
        <v>30</v>
      </c>
      <c r="C19" s="21">
        <v>57</v>
      </c>
      <c r="D19" s="21">
        <v>11</v>
      </c>
      <c r="E19" s="21">
        <v>19</v>
      </c>
      <c r="F19" s="21">
        <v>8</v>
      </c>
      <c r="G19" s="21">
        <v>9</v>
      </c>
      <c r="H19" s="21">
        <v>0</v>
      </c>
      <c r="I19" s="21">
        <v>3</v>
      </c>
      <c r="J19" s="21">
        <v>3</v>
      </c>
      <c r="K19" s="21">
        <v>21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5">
        <f t="shared" ref="T19" si="16">+E19/C19</f>
        <v>0.33333333333333331</v>
      </c>
      <c r="U19" s="5">
        <f t="shared" ref="U19" si="17">(E19+J19+L19)/(C19+J19+L19+Q19)</f>
        <v>0.36666666666666664</v>
      </c>
      <c r="V19" s="5">
        <f t="shared" ref="V19" si="18">((E19-G19-H19-I19)+(G19*2)+(H19*3)+(I19*4))/C19</f>
        <v>0.64912280701754388</v>
      </c>
    </row>
    <row r="20" spans="1:22" ht="20.100000000000001" customHeight="1" x14ac:dyDescent="0.25">
      <c r="A20" s="12" t="s">
        <v>53</v>
      </c>
      <c r="B20" s="21">
        <v>68</v>
      </c>
      <c r="C20" s="21">
        <v>90</v>
      </c>
      <c r="D20" s="21">
        <v>8</v>
      </c>
      <c r="E20" s="21">
        <v>24</v>
      </c>
      <c r="F20" s="21">
        <v>9</v>
      </c>
      <c r="G20" s="21">
        <v>5</v>
      </c>
      <c r="H20" s="21">
        <v>0</v>
      </c>
      <c r="I20" s="21">
        <v>1</v>
      </c>
      <c r="J20" s="21">
        <v>7</v>
      </c>
      <c r="K20" s="21">
        <v>13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4</v>
      </c>
      <c r="T20" s="5">
        <f t="shared" si="10"/>
        <v>0.26666666666666666</v>
      </c>
      <c r="U20" s="5">
        <f t="shared" si="11"/>
        <v>0.31632653061224492</v>
      </c>
      <c r="V20" s="5">
        <f t="shared" si="12"/>
        <v>0.35555555555555557</v>
      </c>
    </row>
    <row r="21" spans="1:22" ht="20.100000000000001" customHeight="1" x14ac:dyDescent="0.25">
      <c r="A21" s="12" t="s">
        <v>54</v>
      </c>
      <c r="B21" s="21">
        <v>35</v>
      </c>
      <c r="C21" s="21">
        <v>60</v>
      </c>
      <c r="D21" s="21">
        <v>9</v>
      </c>
      <c r="E21" s="21">
        <v>14</v>
      </c>
      <c r="F21" s="21">
        <v>4</v>
      </c>
      <c r="G21" s="21">
        <v>2</v>
      </c>
      <c r="H21" s="21">
        <v>0</v>
      </c>
      <c r="I21" s="21">
        <v>2</v>
      </c>
      <c r="J21" s="21">
        <v>7</v>
      </c>
      <c r="K21" s="21">
        <v>15</v>
      </c>
      <c r="L21" s="21">
        <v>4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4</v>
      </c>
      <c r="T21" s="5">
        <f t="shared" ref="T21" si="19">+E21/C21</f>
        <v>0.23333333333333334</v>
      </c>
      <c r="U21" s="5">
        <f t="shared" ref="U21" si="20">(E21+J21+L21)/(C21+J21+L21+Q21)</f>
        <v>0.352112676056338</v>
      </c>
      <c r="V21" s="5">
        <f t="shared" ref="V21" si="21">((E21-G21-H21-I21)+(G21*2)+(H21*3)+(I21*4))/C21</f>
        <v>0.36666666666666664</v>
      </c>
    </row>
    <row r="22" spans="1:22" ht="20.100000000000001" customHeight="1" x14ac:dyDescent="0.25">
      <c r="A22" s="12" t="s">
        <v>75</v>
      </c>
      <c r="B22" s="21">
        <v>38</v>
      </c>
      <c r="C22" s="21">
        <v>113</v>
      </c>
      <c r="D22" s="21">
        <v>18</v>
      </c>
      <c r="E22" s="21">
        <v>23</v>
      </c>
      <c r="F22" s="21">
        <v>16</v>
      </c>
      <c r="G22" s="21">
        <v>3</v>
      </c>
      <c r="H22" s="21">
        <v>0</v>
      </c>
      <c r="I22" s="21">
        <v>7</v>
      </c>
      <c r="J22" s="21">
        <v>4</v>
      </c>
      <c r="K22" s="21">
        <v>27</v>
      </c>
      <c r="L22" s="21">
        <v>1</v>
      </c>
      <c r="M22" s="21">
        <v>2</v>
      </c>
      <c r="N22" s="21">
        <v>5</v>
      </c>
      <c r="O22" s="21">
        <v>0</v>
      </c>
      <c r="P22" s="21">
        <v>0</v>
      </c>
      <c r="Q22" s="21">
        <v>1</v>
      </c>
      <c r="R22" s="21">
        <v>0</v>
      </c>
      <c r="S22" s="21">
        <v>3</v>
      </c>
      <c r="T22" s="5">
        <f t="shared" ref="T22" si="22">+E22/C22</f>
        <v>0.20353982300884957</v>
      </c>
      <c r="U22" s="5">
        <f t="shared" ref="U22" si="23">(E22+J22+L22)/(C22+J22+L22+Q22)</f>
        <v>0.23529411764705882</v>
      </c>
      <c r="V22" s="5">
        <f t="shared" ref="V22" si="24">((E22-G22-H22-I22)+(G22*2)+(H22*3)+(I22*4))/C22</f>
        <v>0.41592920353982299</v>
      </c>
    </row>
    <row r="23" spans="1:22" ht="20.100000000000001" customHeight="1" x14ac:dyDescent="0.25">
      <c r="A23" s="12" t="s">
        <v>55</v>
      </c>
      <c r="B23" s="21">
        <v>92</v>
      </c>
      <c r="C23" s="21">
        <v>336</v>
      </c>
      <c r="D23" s="21">
        <v>59</v>
      </c>
      <c r="E23" s="21">
        <v>105</v>
      </c>
      <c r="F23" s="21">
        <v>53</v>
      </c>
      <c r="G23" s="21">
        <v>19</v>
      </c>
      <c r="H23" s="21">
        <v>2</v>
      </c>
      <c r="I23" s="21">
        <v>22</v>
      </c>
      <c r="J23" s="21">
        <v>27</v>
      </c>
      <c r="K23" s="21">
        <v>85</v>
      </c>
      <c r="L23" s="21">
        <v>3</v>
      </c>
      <c r="M23" s="21">
        <v>0</v>
      </c>
      <c r="N23" s="21">
        <v>3</v>
      </c>
      <c r="O23" s="21">
        <v>0</v>
      </c>
      <c r="P23" s="21">
        <v>0</v>
      </c>
      <c r="Q23" s="21">
        <v>0</v>
      </c>
      <c r="R23" s="21">
        <v>2</v>
      </c>
      <c r="S23" s="21">
        <v>8</v>
      </c>
      <c r="T23" s="5">
        <f t="shared" si="10"/>
        <v>0.3125</v>
      </c>
      <c r="U23" s="5">
        <f t="shared" si="11"/>
        <v>0.36885245901639346</v>
      </c>
      <c r="V23" s="5">
        <f t="shared" si="12"/>
        <v>0.57738095238095233</v>
      </c>
    </row>
    <row r="24" spans="1:22" ht="20.100000000000001" customHeight="1" x14ac:dyDescent="0.25">
      <c r="A24" s="12" t="s">
        <v>56</v>
      </c>
      <c r="B24" s="21">
        <v>18</v>
      </c>
      <c r="C24" s="21">
        <v>32</v>
      </c>
      <c r="D24" s="21">
        <v>2</v>
      </c>
      <c r="E24" s="21">
        <v>8</v>
      </c>
      <c r="F24" s="21">
        <v>6</v>
      </c>
      <c r="G24" s="21">
        <v>3</v>
      </c>
      <c r="H24" s="21">
        <v>0</v>
      </c>
      <c r="I24" s="21">
        <v>0</v>
      </c>
      <c r="J24" s="21">
        <v>2</v>
      </c>
      <c r="K24" s="21">
        <v>15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5">
        <f t="shared" si="10"/>
        <v>0.25</v>
      </c>
      <c r="U24" s="5">
        <f t="shared" si="11"/>
        <v>0.29411764705882354</v>
      </c>
      <c r="V24" s="5">
        <f t="shared" si="12"/>
        <v>0.34375</v>
      </c>
    </row>
    <row r="25" spans="1:22" ht="20.100000000000001" customHeight="1" x14ac:dyDescent="0.25">
      <c r="A25" s="1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/>
      <c r="U25" s="5"/>
      <c r="V25" s="5"/>
    </row>
    <row r="26" spans="1:22" ht="18" x14ac:dyDescent="0.25">
      <c r="A26" s="4" t="s">
        <v>22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8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5">
        <v>0</v>
      </c>
      <c r="U26" s="5">
        <v>0</v>
      </c>
      <c r="V26" s="5">
        <v>0</v>
      </c>
    </row>
    <row r="27" spans="1:22" x14ac:dyDescent="0.3">
      <c r="A27" s="4" t="s">
        <v>23</v>
      </c>
      <c r="U27" s="5"/>
    </row>
    <row r="28" spans="1:22" s="1" customFormat="1" ht="18" x14ac:dyDescent="0.25">
      <c r="A28" s="6" t="s">
        <v>24</v>
      </c>
      <c r="B28" s="15">
        <f>C52</f>
        <v>100</v>
      </c>
      <c r="C28" s="14">
        <f t="shared" ref="C28:S28" si="25">+SUM(C4:C26)</f>
        <v>3558</v>
      </c>
      <c r="D28" s="14">
        <f t="shared" si="25"/>
        <v>489</v>
      </c>
      <c r="E28" s="14">
        <f t="shared" si="25"/>
        <v>958</v>
      </c>
      <c r="F28" s="14">
        <f t="shared" si="25"/>
        <v>469</v>
      </c>
      <c r="G28" s="14">
        <f t="shared" si="25"/>
        <v>188</v>
      </c>
      <c r="H28" s="14">
        <f t="shared" si="25"/>
        <v>15</v>
      </c>
      <c r="I28" s="14">
        <f t="shared" si="25"/>
        <v>142</v>
      </c>
      <c r="J28" s="14">
        <f t="shared" si="25"/>
        <v>298</v>
      </c>
      <c r="K28" s="14">
        <f t="shared" si="25"/>
        <v>880</v>
      </c>
      <c r="L28" s="14">
        <f t="shared" si="25"/>
        <v>37</v>
      </c>
      <c r="M28" s="14">
        <f t="shared" si="25"/>
        <v>44</v>
      </c>
      <c r="N28" s="14">
        <f t="shared" si="25"/>
        <v>25</v>
      </c>
      <c r="O28" s="14">
        <f t="shared" si="25"/>
        <v>3</v>
      </c>
      <c r="P28" s="14">
        <f t="shared" si="25"/>
        <v>0</v>
      </c>
      <c r="Q28" s="14">
        <f t="shared" si="25"/>
        <v>15</v>
      </c>
      <c r="R28" s="14">
        <f t="shared" si="25"/>
        <v>20</v>
      </c>
      <c r="S28" s="14">
        <f t="shared" si="25"/>
        <v>94</v>
      </c>
      <c r="T28" s="5">
        <f>+E28/C28</f>
        <v>0.26925238898257448</v>
      </c>
      <c r="U28" s="5">
        <f>(E28+J28+L28)/(C28+J28+L28+Q28)</f>
        <v>0.33085977482088025</v>
      </c>
      <c r="V28" s="5">
        <f>((E28-G28-H28-I28)+(G28*2)+(H28*3)+(I28*4))/C28</f>
        <v>0.4502529510961214</v>
      </c>
    </row>
    <row r="29" spans="1:22" s="1" customFormat="1" ht="18" x14ac:dyDescent="0.25">
      <c r="A29" s="6"/>
      <c r="T29" s="5"/>
      <c r="U29" s="5"/>
      <c r="V29" s="5"/>
    </row>
    <row r="30" spans="1:22" s="7" customFormat="1" ht="25.5" customHeight="1" x14ac:dyDescent="0.25">
      <c r="A30" s="3" t="s">
        <v>22</v>
      </c>
      <c r="B30" s="1" t="s">
        <v>25</v>
      </c>
      <c r="C30" s="1" t="s">
        <v>26</v>
      </c>
      <c r="D30" s="1" t="s">
        <v>27</v>
      </c>
      <c r="E30" s="1" t="s">
        <v>3</v>
      </c>
      <c r="F30" s="1" t="s">
        <v>28</v>
      </c>
      <c r="G30" s="1" t="s">
        <v>4</v>
      </c>
      <c r="H30" s="1" t="s">
        <v>9</v>
      </c>
      <c r="I30" s="1" t="s">
        <v>10</v>
      </c>
      <c r="J30" s="1" t="s">
        <v>29</v>
      </c>
      <c r="K30" s="1" t="s">
        <v>30</v>
      </c>
      <c r="L30" s="1" t="s">
        <v>31</v>
      </c>
      <c r="M30" s="1" t="s">
        <v>32</v>
      </c>
      <c r="N30" s="1" t="s">
        <v>33</v>
      </c>
      <c r="O30" s="1" t="s">
        <v>34</v>
      </c>
      <c r="P30" s="1" t="s">
        <v>8</v>
      </c>
      <c r="Q30" s="1" t="s">
        <v>18</v>
      </c>
      <c r="R30" s="1" t="s">
        <v>2</v>
      </c>
      <c r="T30" s="1" t="s">
        <v>35</v>
      </c>
      <c r="U30" s="1" t="s">
        <v>19</v>
      </c>
      <c r="V30" s="1" t="s">
        <v>36</v>
      </c>
    </row>
    <row r="31" spans="1:22" ht="18" customHeight="1" x14ac:dyDescent="0.3">
      <c r="A31" s="12" t="s">
        <v>74</v>
      </c>
      <c r="B31" s="18">
        <v>20</v>
      </c>
      <c r="C31" s="19">
        <v>0</v>
      </c>
      <c r="D31" s="22">
        <v>29.33</v>
      </c>
      <c r="E31" s="18">
        <v>3</v>
      </c>
      <c r="F31" s="20">
        <v>2</v>
      </c>
      <c r="G31" s="18">
        <v>5</v>
      </c>
      <c r="H31" s="18">
        <v>5</v>
      </c>
      <c r="I31" s="18">
        <v>34</v>
      </c>
      <c r="J31" s="18">
        <v>4</v>
      </c>
      <c r="K31" s="18">
        <v>1</v>
      </c>
      <c r="L31" s="18">
        <v>1</v>
      </c>
      <c r="M31" s="18">
        <v>0</v>
      </c>
      <c r="N31" s="18">
        <v>0</v>
      </c>
      <c r="O31" s="18">
        <v>2</v>
      </c>
      <c r="P31" s="18">
        <v>0</v>
      </c>
      <c r="Q31" s="18">
        <v>2</v>
      </c>
      <c r="R31" s="18">
        <v>88</v>
      </c>
      <c r="T31" s="8">
        <f>F31*9/D31</f>
        <v>0.61370610296624617</v>
      </c>
      <c r="U31" s="9">
        <f>+G31/R31</f>
        <v>5.6818181818181816E-2</v>
      </c>
      <c r="V31" s="9">
        <f>(G31+H31)/D31</f>
        <v>0.34094783498124787</v>
      </c>
    </row>
    <row r="32" spans="1:22" ht="18" customHeight="1" x14ac:dyDescent="0.3">
      <c r="A32" s="12" t="s">
        <v>57</v>
      </c>
      <c r="B32" s="21">
        <v>19</v>
      </c>
      <c r="C32" s="21">
        <v>0</v>
      </c>
      <c r="D32" s="23">
        <v>27.33</v>
      </c>
      <c r="E32" s="21">
        <v>16</v>
      </c>
      <c r="F32" s="21">
        <v>16</v>
      </c>
      <c r="G32" s="21">
        <v>25</v>
      </c>
      <c r="H32" s="21">
        <v>15</v>
      </c>
      <c r="I32" s="21">
        <v>42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3</v>
      </c>
      <c r="Q32" s="21">
        <v>1</v>
      </c>
      <c r="R32" s="21">
        <v>106</v>
      </c>
      <c r="T32" s="8">
        <f>F32*9/D32</f>
        <v>5.2689352360043911</v>
      </c>
      <c r="U32" s="9">
        <f>+G32/R32</f>
        <v>0.23584905660377359</v>
      </c>
      <c r="V32" s="9">
        <f>(G32+H32)/D32</f>
        <v>1.4635931211123308</v>
      </c>
    </row>
    <row r="33" spans="1:22" ht="18" customHeight="1" x14ac:dyDescent="0.3">
      <c r="A33" s="12" t="s">
        <v>58</v>
      </c>
      <c r="B33" s="21">
        <v>21</v>
      </c>
      <c r="C33" s="21">
        <v>2</v>
      </c>
      <c r="D33" s="23">
        <v>35.67</v>
      </c>
      <c r="E33" s="21">
        <v>29</v>
      </c>
      <c r="F33" s="21">
        <v>25</v>
      </c>
      <c r="G33" s="21">
        <v>39</v>
      </c>
      <c r="H33" s="21">
        <v>15</v>
      </c>
      <c r="I33" s="21">
        <v>47</v>
      </c>
      <c r="J33" s="21">
        <v>2</v>
      </c>
      <c r="K33" s="21">
        <v>2</v>
      </c>
      <c r="L33" s="21">
        <v>0</v>
      </c>
      <c r="M33" s="21">
        <v>0</v>
      </c>
      <c r="N33" s="21">
        <v>0</v>
      </c>
      <c r="O33" s="21">
        <v>1</v>
      </c>
      <c r="P33" s="21">
        <v>9</v>
      </c>
      <c r="Q33" s="21">
        <v>3</v>
      </c>
      <c r="R33" s="21">
        <v>147</v>
      </c>
      <c r="T33" s="8">
        <f>F33*9/D33</f>
        <v>6.3078216989066442</v>
      </c>
      <c r="U33" s="9">
        <f>+G33/R33</f>
        <v>0.26530612244897961</v>
      </c>
      <c r="V33" s="9">
        <f>(G33+H33)/D33</f>
        <v>1.5138772077375946</v>
      </c>
    </row>
    <row r="34" spans="1:22" ht="18" customHeight="1" x14ac:dyDescent="0.3">
      <c r="A34" s="12" t="s">
        <v>59</v>
      </c>
      <c r="B34" s="21">
        <v>7</v>
      </c>
      <c r="C34" s="21">
        <v>7</v>
      </c>
      <c r="D34" s="23">
        <v>47.33</v>
      </c>
      <c r="E34" s="21">
        <v>28</v>
      </c>
      <c r="F34" s="21">
        <v>22</v>
      </c>
      <c r="G34" s="21">
        <v>52</v>
      </c>
      <c r="H34" s="21">
        <v>14</v>
      </c>
      <c r="I34" s="21">
        <v>32</v>
      </c>
      <c r="J34" s="21">
        <v>3</v>
      </c>
      <c r="K34" s="21">
        <v>3</v>
      </c>
      <c r="L34" s="21">
        <v>0</v>
      </c>
      <c r="M34" s="21">
        <v>0</v>
      </c>
      <c r="N34" s="21">
        <v>0</v>
      </c>
      <c r="O34" s="21">
        <v>6</v>
      </c>
      <c r="P34" s="21">
        <v>10</v>
      </c>
      <c r="Q34" s="21">
        <v>5</v>
      </c>
      <c r="R34" s="21">
        <v>171</v>
      </c>
      <c r="T34" s="8">
        <f>F34*9/D34</f>
        <v>4.1833931967039932</v>
      </c>
      <c r="U34" s="9">
        <f>+G34/R34</f>
        <v>0.30409356725146197</v>
      </c>
      <c r="V34" s="9">
        <f>(G34+H34)/D34</f>
        <v>1.3944643989013312</v>
      </c>
    </row>
    <row r="35" spans="1:22" ht="18" customHeight="1" x14ac:dyDescent="0.3">
      <c r="A35" s="12" t="s">
        <v>41</v>
      </c>
      <c r="B35" s="21">
        <v>34</v>
      </c>
      <c r="C35" s="21">
        <v>0</v>
      </c>
      <c r="D35" s="23">
        <v>37.67</v>
      </c>
      <c r="E35" s="21">
        <v>22</v>
      </c>
      <c r="F35" s="21">
        <v>16</v>
      </c>
      <c r="G35" s="21">
        <v>32</v>
      </c>
      <c r="H35" s="21">
        <v>10</v>
      </c>
      <c r="I35" s="21">
        <v>56</v>
      </c>
      <c r="J35" s="21">
        <v>1</v>
      </c>
      <c r="K35" s="21">
        <v>5</v>
      </c>
      <c r="L35" s="21">
        <v>21</v>
      </c>
      <c r="M35" s="21">
        <v>0</v>
      </c>
      <c r="N35" s="21">
        <v>0</v>
      </c>
      <c r="O35" s="21">
        <v>1</v>
      </c>
      <c r="P35" s="21">
        <v>8</v>
      </c>
      <c r="Q35" s="21">
        <v>2</v>
      </c>
      <c r="R35" s="21">
        <v>145</v>
      </c>
      <c r="T35" s="8">
        <f>F35*9/D35</f>
        <v>3.8226705601274222</v>
      </c>
      <c r="U35" s="9">
        <f>+G35/R35</f>
        <v>0.22068965517241379</v>
      </c>
      <c r="V35" s="9">
        <f>(G35+H35)/D35</f>
        <v>1.1149455800371648</v>
      </c>
    </row>
    <row r="36" spans="1:22" ht="18" customHeight="1" x14ac:dyDescent="0.3">
      <c r="A36" s="12" t="s">
        <v>60</v>
      </c>
      <c r="B36" s="21">
        <v>25</v>
      </c>
      <c r="C36" s="21">
        <v>0</v>
      </c>
      <c r="D36" s="23">
        <v>38</v>
      </c>
      <c r="E36" s="21">
        <v>14</v>
      </c>
      <c r="F36" s="21">
        <v>10</v>
      </c>
      <c r="G36" s="21">
        <v>26</v>
      </c>
      <c r="H36" s="21">
        <v>6</v>
      </c>
      <c r="I36" s="21">
        <v>50</v>
      </c>
      <c r="J36" s="21">
        <v>2</v>
      </c>
      <c r="K36" s="21">
        <v>2</v>
      </c>
      <c r="L36" s="21">
        <v>2</v>
      </c>
      <c r="M36" s="21">
        <v>0</v>
      </c>
      <c r="N36" s="21">
        <v>0</v>
      </c>
      <c r="O36" s="21">
        <v>3</v>
      </c>
      <c r="P36" s="21">
        <v>7</v>
      </c>
      <c r="Q36" s="21">
        <v>7</v>
      </c>
      <c r="R36" s="21">
        <v>136</v>
      </c>
      <c r="T36" s="8">
        <f>F36*9/D36</f>
        <v>2.3684210526315788</v>
      </c>
      <c r="U36" s="9">
        <f>+G36/R36</f>
        <v>0.19117647058823528</v>
      </c>
      <c r="V36" s="9">
        <f>(G36+H36)/D36</f>
        <v>0.84210526315789469</v>
      </c>
    </row>
    <row r="37" spans="1:22" ht="18" customHeight="1" x14ac:dyDescent="0.3">
      <c r="A37" s="12" t="s">
        <v>61</v>
      </c>
      <c r="B37" s="21">
        <v>11</v>
      </c>
      <c r="C37" s="21">
        <v>0</v>
      </c>
      <c r="D37" s="23">
        <v>17</v>
      </c>
      <c r="E37" s="21">
        <v>8</v>
      </c>
      <c r="F37" s="21">
        <v>6</v>
      </c>
      <c r="G37" s="21">
        <v>14</v>
      </c>
      <c r="H37" s="21">
        <v>7</v>
      </c>
      <c r="I37" s="21">
        <v>22</v>
      </c>
      <c r="J37" s="21">
        <v>2</v>
      </c>
      <c r="K37" s="21">
        <v>0</v>
      </c>
      <c r="L37" s="21">
        <v>0</v>
      </c>
      <c r="M37" s="21">
        <v>0</v>
      </c>
      <c r="N37" s="21">
        <v>0</v>
      </c>
      <c r="O37" s="21">
        <v>2</v>
      </c>
      <c r="P37" s="21">
        <v>1</v>
      </c>
      <c r="Q37" s="21">
        <v>4</v>
      </c>
      <c r="R37" s="21">
        <v>59</v>
      </c>
      <c r="T37" s="8">
        <f>F37*9/D37</f>
        <v>3.1764705882352939</v>
      </c>
      <c r="U37" s="9">
        <f>+G37/R37</f>
        <v>0.23728813559322035</v>
      </c>
      <c r="V37" s="9">
        <f>(G37+H37)/D37</f>
        <v>1.2352941176470589</v>
      </c>
    </row>
    <row r="38" spans="1:22" ht="18" customHeight="1" x14ac:dyDescent="0.3">
      <c r="A38" s="12" t="s">
        <v>62</v>
      </c>
      <c r="B38" s="21">
        <v>28</v>
      </c>
      <c r="C38" s="21">
        <v>0</v>
      </c>
      <c r="D38" s="23">
        <v>33</v>
      </c>
      <c r="E38" s="21">
        <v>15</v>
      </c>
      <c r="F38" s="21">
        <v>15</v>
      </c>
      <c r="G38" s="21">
        <v>28</v>
      </c>
      <c r="H38" s="21">
        <v>9</v>
      </c>
      <c r="I38" s="21">
        <v>43</v>
      </c>
      <c r="J38" s="21">
        <v>0</v>
      </c>
      <c r="K38" s="21">
        <v>2</v>
      </c>
      <c r="L38" s="21">
        <v>1</v>
      </c>
      <c r="M38" s="21">
        <v>0</v>
      </c>
      <c r="N38" s="21">
        <v>0</v>
      </c>
      <c r="O38" s="21">
        <v>3</v>
      </c>
      <c r="P38" s="21">
        <v>7</v>
      </c>
      <c r="Q38" s="21">
        <v>4</v>
      </c>
      <c r="R38" s="21">
        <v>122</v>
      </c>
      <c r="T38" s="8">
        <f>F38*9/D38</f>
        <v>4.0909090909090908</v>
      </c>
      <c r="U38" s="9">
        <f>+G38/R38</f>
        <v>0.22950819672131148</v>
      </c>
      <c r="V38" s="9">
        <f>(G38+H38)/D38</f>
        <v>1.1212121212121211</v>
      </c>
    </row>
    <row r="39" spans="1:22" ht="18" customHeight="1" x14ac:dyDescent="0.3">
      <c r="A39" s="12" t="s">
        <v>63</v>
      </c>
      <c r="B39" s="21">
        <v>6</v>
      </c>
      <c r="C39" s="21">
        <v>6</v>
      </c>
      <c r="D39" s="23">
        <v>32.67</v>
      </c>
      <c r="E39" s="21">
        <v>26</v>
      </c>
      <c r="F39" s="21">
        <v>26</v>
      </c>
      <c r="G39" s="21">
        <v>42</v>
      </c>
      <c r="H39" s="21">
        <v>11</v>
      </c>
      <c r="I39" s="21">
        <v>32</v>
      </c>
      <c r="J39" s="21">
        <v>2</v>
      </c>
      <c r="K39" s="21">
        <v>1</v>
      </c>
      <c r="L39" s="21">
        <v>0</v>
      </c>
      <c r="M39" s="21">
        <v>0</v>
      </c>
      <c r="N39" s="21">
        <v>0</v>
      </c>
      <c r="O39" s="21">
        <v>1</v>
      </c>
      <c r="P39" s="21">
        <v>13</v>
      </c>
      <c r="Q39" s="21">
        <v>6</v>
      </c>
      <c r="R39" s="21">
        <v>133</v>
      </c>
      <c r="T39" s="8">
        <f>F39*9/D39</f>
        <v>7.1625344352617075</v>
      </c>
      <c r="U39" s="9">
        <f>+G39/R39</f>
        <v>0.31578947368421051</v>
      </c>
      <c r="V39" s="9">
        <f>(G39+H39)/D39</f>
        <v>1.6222834404652586</v>
      </c>
    </row>
    <row r="40" spans="1:22" ht="18" customHeight="1" x14ac:dyDescent="0.3">
      <c r="A40" s="12" t="s">
        <v>64</v>
      </c>
      <c r="B40" s="21">
        <v>26</v>
      </c>
      <c r="C40" s="21">
        <v>0</v>
      </c>
      <c r="D40" s="23">
        <v>26</v>
      </c>
      <c r="E40" s="21">
        <v>14</v>
      </c>
      <c r="F40" s="21">
        <v>13</v>
      </c>
      <c r="G40" s="21">
        <v>24</v>
      </c>
      <c r="H40" s="21">
        <v>7</v>
      </c>
      <c r="I40" s="21">
        <v>34</v>
      </c>
      <c r="J40" s="21">
        <v>3</v>
      </c>
      <c r="K40" s="21">
        <v>4</v>
      </c>
      <c r="L40" s="21">
        <v>1</v>
      </c>
      <c r="M40" s="21">
        <v>0</v>
      </c>
      <c r="N40" s="21">
        <v>0</v>
      </c>
      <c r="O40" s="21">
        <v>1</v>
      </c>
      <c r="P40" s="21">
        <v>4</v>
      </c>
      <c r="Q40" s="21">
        <v>1</v>
      </c>
      <c r="R40" s="21">
        <v>101</v>
      </c>
      <c r="T40" s="8">
        <f>F40*9/D40</f>
        <v>4.5</v>
      </c>
      <c r="U40" s="9">
        <f>+G40/R40</f>
        <v>0.23762376237623761</v>
      </c>
      <c r="V40" s="9">
        <f>(G40+H40)/D40</f>
        <v>1.1923076923076923</v>
      </c>
    </row>
    <row r="41" spans="1:22" ht="18" customHeight="1" x14ac:dyDescent="0.3">
      <c r="A41" s="12" t="s">
        <v>77</v>
      </c>
      <c r="B41" s="21">
        <v>13</v>
      </c>
      <c r="C41" s="21">
        <v>0</v>
      </c>
      <c r="D41" s="23">
        <v>16.329999999999998</v>
      </c>
      <c r="E41" s="21">
        <v>6</v>
      </c>
      <c r="F41" s="21">
        <v>5</v>
      </c>
      <c r="G41" s="21">
        <v>15</v>
      </c>
      <c r="H41" s="21">
        <v>5</v>
      </c>
      <c r="I41" s="21">
        <v>16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3</v>
      </c>
      <c r="Q41" s="21">
        <v>4</v>
      </c>
      <c r="R41" s="21">
        <v>61</v>
      </c>
      <c r="T41" s="8">
        <f>F41*9/D41</f>
        <v>2.7556644213104717</v>
      </c>
      <c r="U41" s="9">
        <f>+G41/R41</f>
        <v>0.24590163934426229</v>
      </c>
      <c r="V41" s="9">
        <f>(G41+H41)/D41</f>
        <v>1.224739742804654</v>
      </c>
    </row>
    <row r="42" spans="1:22" ht="18" customHeight="1" x14ac:dyDescent="0.3">
      <c r="A42" s="12" t="s">
        <v>73</v>
      </c>
      <c r="B42" s="21">
        <v>11</v>
      </c>
      <c r="C42" s="21">
        <v>11</v>
      </c>
      <c r="D42" s="23">
        <v>72.33</v>
      </c>
      <c r="E42" s="21">
        <v>24</v>
      </c>
      <c r="F42" s="21">
        <v>23</v>
      </c>
      <c r="G42" s="21">
        <v>52</v>
      </c>
      <c r="H42" s="21">
        <v>19</v>
      </c>
      <c r="I42" s="21">
        <v>60</v>
      </c>
      <c r="J42" s="21">
        <v>6</v>
      </c>
      <c r="K42" s="21">
        <v>3</v>
      </c>
      <c r="L42" s="21">
        <v>0</v>
      </c>
      <c r="M42" s="21">
        <v>1</v>
      </c>
      <c r="N42" s="21">
        <v>0</v>
      </c>
      <c r="O42" s="21">
        <v>2</v>
      </c>
      <c r="P42" s="21">
        <v>11</v>
      </c>
      <c r="Q42" s="21">
        <v>5</v>
      </c>
      <c r="R42" s="21">
        <v>265</v>
      </c>
      <c r="T42" s="8">
        <f>F42*9/D42</f>
        <v>2.8618830360846124</v>
      </c>
      <c r="U42" s="9">
        <f>+G42/R42</f>
        <v>0.19622641509433963</v>
      </c>
      <c r="V42" s="9">
        <f>(G42+H42)/D42</f>
        <v>0.98161205585510858</v>
      </c>
    </row>
    <row r="43" spans="1:22" ht="18" customHeight="1" x14ac:dyDescent="0.3">
      <c r="A43" s="12" t="s">
        <v>65</v>
      </c>
      <c r="B43" s="21">
        <v>14</v>
      </c>
      <c r="C43" s="21">
        <v>14</v>
      </c>
      <c r="D43" s="23">
        <v>89.33</v>
      </c>
      <c r="E43" s="21">
        <v>61</v>
      </c>
      <c r="F43" s="21">
        <v>59</v>
      </c>
      <c r="G43" s="21">
        <v>88</v>
      </c>
      <c r="H43" s="21">
        <v>24</v>
      </c>
      <c r="I43" s="21">
        <v>69</v>
      </c>
      <c r="J43" s="21">
        <v>6</v>
      </c>
      <c r="K43" s="21">
        <v>4</v>
      </c>
      <c r="L43" s="21">
        <v>0</v>
      </c>
      <c r="M43" s="21">
        <v>2</v>
      </c>
      <c r="N43" s="21">
        <v>1</v>
      </c>
      <c r="O43" s="21">
        <v>6</v>
      </c>
      <c r="P43" s="21">
        <v>25</v>
      </c>
      <c r="Q43" s="21">
        <v>3</v>
      </c>
      <c r="R43" s="21">
        <v>353</v>
      </c>
      <c r="T43" s="8">
        <f>F43*9/D43</f>
        <v>5.9442516511810144</v>
      </c>
      <c r="U43" s="9">
        <f>+G43/R43</f>
        <v>0.24929178470254956</v>
      </c>
      <c r="V43" s="9">
        <f>(G43+H43)/D43</f>
        <v>1.2537781260494796</v>
      </c>
    </row>
    <row r="44" spans="1:22" ht="18" customHeight="1" x14ac:dyDescent="0.3">
      <c r="A44" s="12" t="s">
        <v>66</v>
      </c>
      <c r="B44" s="21">
        <v>27</v>
      </c>
      <c r="C44" s="21">
        <v>0</v>
      </c>
      <c r="D44" s="23">
        <v>36.67</v>
      </c>
      <c r="E44" s="21">
        <v>15</v>
      </c>
      <c r="F44" s="21">
        <v>15</v>
      </c>
      <c r="G44" s="21">
        <v>36</v>
      </c>
      <c r="H44" s="21">
        <v>6</v>
      </c>
      <c r="I44" s="21">
        <v>46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4</v>
      </c>
      <c r="P44" s="21">
        <v>6</v>
      </c>
      <c r="Q44" s="21">
        <v>2</v>
      </c>
      <c r="R44" s="21">
        <v>141</v>
      </c>
      <c r="T44" s="8">
        <f>F44*9/D44</f>
        <v>3.6814835014998635</v>
      </c>
      <c r="U44" s="9">
        <f>+G44/R44</f>
        <v>0.25531914893617019</v>
      </c>
      <c r="V44" s="9">
        <f>(G44+H44)/D44</f>
        <v>1.1453504226888465</v>
      </c>
    </row>
    <row r="45" spans="1:22" ht="18" customHeight="1" x14ac:dyDescent="0.3">
      <c r="A45" s="12" t="s">
        <v>67</v>
      </c>
      <c r="B45" s="21">
        <v>12</v>
      </c>
      <c r="C45" s="21">
        <v>12</v>
      </c>
      <c r="D45" s="23">
        <v>63</v>
      </c>
      <c r="E45" s="21">
        <v>50</v>
      </c>
      <c r="F45" s="21">
        <v>46</v>
      </c>
      <c r="G45" s="21">
        <v>81</v>
      </c>
      <c r="H45" s="21">
        <v>31</v>
      </c>
      <c r="I45" s="21">
        <v>64</v>
      </c>
      <c r="J45" s="21">
        <v>4</v>
      </c>
      <c r="K45" s="21">
        <v>6</v>
      </c>
      <c r="L45" s="21">
        <v>0</v>
      </c>
      <c r="M45" s="21">
        <v>0</v>
      </c>
      <c r="N45" s="21">
        <v>0</v>
      </c>
      <c r="O45" s="21">
        <v>2</v>
      </c>
      <c r="P45" s="21">
        <v>17</v>
      </c>
      <c r="Q45" s="21">
        <v>6</v>
      </c>
      <c r="R45" s="21">
        <v>266</v>
      </c>
      <c r="T45" s="8">
        <f>F45*9/D45</f>
        <v>6.5714285714285712</v>
      </c>
      <c r="U45" s="9">
        <f>+G45/R45</f>
        <v>0.30451127819548873</v>
      </c>
      <c r="V45" s="9">
        <f>(G45+H45)/D45</f>
        <v>1.7777777777777777</v>
      </c>
    </row>
    <row r="46" spans="1:22" ht="18" customHeight="1" x14ac:dyDescent="0.3">
      <c r="A46" s="12" t="s">
        <v>68</v>
      </c>
      <c r="B46" s="21">
        <v>11</v>
      </c>
      <c r="C46" s="21">
        <v>0</v>
      </c>
      <c r="D46" s="23">
        <v>14.67</v>
      </c>
      <c r="E46" s="21">
        <v>5</v>
      </c>
      <c r="F46" s="21">
        <v>5</v>
      </c>
      <c r="G46" s="21">
        <v>15</v>
      </c>
      <c r="H46" s="21">
        <v>5</v>
      </c>
      <c r="I46" s="21">
        <v>15</v>
      </c>
      <c r="J46" s="21">
        <v>0</v>
      </c>
      <c r="K46" s="21">
        <v>1</v>
      </c>
      <c r="L46" s="21">
        <v>0</v>
      </c>
      <c r="M46" s="21">
        <v>0</v>
      </c>
      <c r="N46" s="21">
        <v>0</v>
      </c>
      <c r="O46" s="21">
        <v>1</v>
      </c>
      <c r="P46" s="21">
        <v>1</v>
      </c>
      <c r="Q46" s="21">
        <v>1</v>
      </c>
      <c r="R46" s="21">
        <v>57</v>
      </c>
      <c r="T46" s="8">
        <f>F46*9/D46</f>
        <v>3.0674846625766872</v>
      </c>
      <c r="U46" s="9">
        <f>+G46/R46</f>
        <v>0.26315789473684209</v>
      </c>
      <c r="V46" s="9">
        <f>(G46+H46)/D46</f>
        <v>1.3633265167007498</v>
      </c>
    </row>
    <row r="47" spans="1:22" ht="18" customHeight="1" x14ac:dyDescent="0.3">
      <c r="A47" s="12" t="s">
        <v>72</v>
      </c>
      <c r="B47" s="21">
        <v>8</v>
      </c>
      <c r="C47" s="21">
        <v>8</v>
      </c>
      <c r="D47" s="23">
        <v>40</v>
      </c>
      <c r="E47" s="21">
        <v>15</v>
      </c>
      <c r="F47" s="21">
        <v>11</v>
      </c>
      <c r="G47" s="21">
        <v>31</v>
      </c>
      <c r="H47" s="21">
        <v>14</v>
      </c>
      <c r="I47" s="21">
        <v>50</v>
      </c>
      <c r="J47" s="21">
        <v>2</v>
      </c>
      <c r="K47" s="21">
        <v>2</v>
      </c>
      <c r="L47" s="21">
        <v>0</v>
      </c>
      <c r="M47" s="21">
        <v>0</v>
      </c>
      <c r="N47" s="21">
        <v>0</v>
      </c>
      <c r="O47" s="21">
        <v>2</v>
      </c>
      <c r="P47" s="21">
        <v>6</v>
      </c>
      <c r="Q47" s="21">
        <v>3</v>
      </c>
      <c r="R47" s="21">
        <v>148</v>
      </c>
      <c r="T47" s="8">
        <f>F47*9/D47</f>
        <v>2.4750000000000001</v>
      </c>
      <c r="U47" s="9">
        <f>+G47/R47</f>
        <v>0.20945945945945946</v>
      </c>
      <c r="V47" s="9">
        <f>(G47+H47)/D47</f>
        <v>1.125</v>
      </c>
    </row>
    <row r="48" spans="1:22" ht="18" customHeight="1" x14ac:dyDescent="0.3">
      <c r="A48" s="12" t="s">
        <v>69</v>
      </c>
      <c r="B48" s="21">
        <v>10</v>
      </c>
      <c r="C48" s="21">
        <v>10</v>
      </c>
      <c r="D48" s="23">
        <v>55</v>
      </c>
      <c r="E48" s="21">
        <v>20</v>
      </c>
      <c r="F48" s="21">
        <v>19</v>
      </c>
      <c r="G48" s="21">
        <v>53</v>
      </c>
      <c r="H48" s="21">
        <v>9</v>
      </c>
      <c r="I48" s="21">
        <v>34</v>
      </c>
      <c r="J48" s="21">
        <v>3</v>
      </c>
      <c r="K48" s="21">
        <v>2</v>
      </c>
      <c r="L48" s="21">
        <v>0</v>
      </c>
      <c r="M48" s="21">
        <v>1</v>
      </c>
      <c r="N48" s="21">
        <v>0</v>
      </c>
      <c r="O48" s="21">
        <v>1</v>
      </c>
      <c r="P48" s="21">
        <v>7</v>
      </c>
      <c r="Q48" s="21">
        <v>9</v>
      </c>
      <c r="R48" s="21">
        <v>209</v>
      </c>
      <c r="T48" s="8">
        <f>F48*9/D48</f>
        <v>3.1090909090909089</v>
      </c>
      <c r="U48" s="9">
        <f>+G48/R48</f>
        <v>0.25358851674641147</v>
      </c>
      <c r="V48" s="9">
        <f>(G48+H48)/D48</f>
        <v>1.1272727272727272</v>
      </c>
    </row>
    <row r="49" spans="1:22" ht="18" customHeight="1" x14ac:dyDescent="0.3">
      <c r="A49" s="12" t="s">
        <v>70</v>
      </c>
      <c r="B49" s="21">
        <v>14</v>
      </c>
      <c r="C49" s="21">
        <v>14</v>
      </c>
      <c r="D49" s="23">
        <v>91</v>
      </c>
      <c r="E49" s="21">
        <v>36</v>
      </c>
      <c r="F49" s="21">
        <v>33</v>
      </c>
      <c r="G49" s="21">
        <v>73</v>
      </c>
      <c r="H49" s="21">
        <v>39</v>
      </c>
      <c r="I49" s="21">
        <v>110</v>
      </c>
      <c r="J49" s="21">
        <v>7</v>
      </c>
      <c r="K49" s="21">
        <v>2</v>
      </c>
      <c r="L49" s="21">
        <v>0</v>
      </c>
      <c r="M49" s="21">
        <v>0</v>
      </c>
      <c r="N49" s="21">
        <v>0</v>
      </c>
      <c r="O49" s="21">
        <v>4</v>
      </c>
      <c r="P49" s="21">
        <v>11</v>
      </c>
      <c r="Q49" s="21">
        <v>10</v>
      </c>
      <c r="R49" s="21">
        <v>341</v>
      </c>
      <c r="T49" s="8">
        <f>F49*9/D49</f>
        <v>3.2637362637362637</v>
      </c>
      <c r="U49" s="9">
        <f>+G49/R49</f>
        <v>0.21407624633431085</v>
      </c>
      <c r="V49" s="9">
        <f>(G49+H49)/D49</f>
        <v>1.2307692307692308</v>
      </c>
    </row>
    <row r="50" spans="1:22" ht="18" customHeight="1" x14ac:dyDescent="0.3">
      <c r="A50" s="12" t="s">
        <v>71</v>
      </c>
      <c r="B50" s="21">
        <v>16</v>
      </c>
      <c r="C50" s="21">
        <v>16</v>
      </c>
      <c r="D50" s="23">
        <v>97</v>
      </c>
      <c r="E50" s="21">
        <v>41</v>
      </c>
      <c r="F50" s="21">
        <v>38</v>
      </c>
      <c r="G50" s="21">
        <v>72</v>
      </c>
      <c r="H50" s="21">
        <v>18</v>
      </c>
      <c r="I50" s="21">
        <v>79</v>
      </c>
      <c r="J50" s="21">
        <v>4</v>
      </c>
      <c r="K50" s="21">
        <v>4</v>
      </c>
      <c r="L50" s="21">
        <v>0</v>
      </c>
      <c r="M50" s="21">
        <v>0</v>
      </c>
      <c r="N50" s="21">
        <v>0</v>
      </c>
      <c r="O50" s="21">
        <v>4</v>
      </c>
      <c r="P50" s="21">
        <v>14</v>
      </c>
      <c r="Q50" s="21">
        <v>8</v>
      </c>
      <c r="R50" s="21">
        <v>354</v>
      </c>
      <c r="T50" s="8">
        <f>F50*9/D50</f>
        <v>3.5257731958762886</v>
      </c>
      <c r="U50" s="9">
        <f>+G50/R50</f>
        <v>0.20338983050847459</v>
      </c>
      <c r="V50" s="9">
        <f>(G50+H50)/D50</f>
        <v>0.92783505154639179</v>
      </c>
    </row>
    <row r="51" spans="1:22" ht="18" customHeight="1" x14ac:dyDescent="0.3">
      <c r="A51" s="12"/>
      <c r="B51" s="7"/>
      <c r="C51" s="7"/>
      <c r="D51" s="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T51" s="8"/>
      <c r="U51" s="9"/>
      <c r="V51" s="9"/>
    </row>
    <row r="52" spans="1:22" s="1" customFormat="1" x14ac:dyDescent="0.3">
      <c r="A52" s="6" t="s">
        <v>24</v>
      </c>
      <c r="B52" s="1">
        <f>C52</f>
        <v>100</v>
      </c>
      <c r="C52" s="11">
        <f>SUM(C31:C50)</f>
        <v>100</v>
      </c>
      <c r="D52" s="11">
        <f t="shared" ref="D52:R52" si="26">SUM(D31:D50)</f>
        <v>899.32999999999993</v>
      </c>
      <c r="E52" s="11">
        <f t="shared" si="26"/>
        <v>448</v>
      </c>
      <c r="F52" s="11">
        <f t="shared" si="26"/>
        <v>405</v>
      </c>
      <c r="G52" s="11">
        <f t="shared" si="26"/>
        <v>803</v>
      </c>
      <c r="H52" s="11">
        <f t="shared" si="26"/>
        <v>269</v>
      </c>
      <c r="I52" s="11">
        <f t="shared" si="26"/>
        <v>935</v>
      </c>
      <c r="J52" s="11">
        <f t="shared" si="26"/>
        <v>56</v>
      </c>
      <c r="K52" s="11">
        <f t="shared" si="26"/>
        <v>44</v>
      </c>
      <c r="L52" s="11">
        <f t="shared" si="26"/>
        <v>26</v>
      </c>
      <c r="M52" s="11">
        <f t="shared" si="26"/>
        <v>4</v>
      </c>
      <c r="N52" s="11">
        <f t="shared" si="26"/>
        <v>1</v>
      </c>
      <c r="O52" s="11">
        <f t="shared" si="26"/>
        <v>49</v>
      </c>
      <c r="P52" s="11">
        <f t="shared" si="26"/>
        <v>163</v>
      </c>
      <c r="Q52" s="11">
        <f t="shared" si="26"/>
        <v>86</v>
      </c>
      <c r="R52" s="11">
        <f t="shared" si="26"/>
        <v>3403</v>
      </c>
      <c r="S52" s="1" t="s">
        <v>23</v>
      </c>
      <c r="T52" s="8">
        <f>F52*9/D52</f>
        <v>4.0530172461721508</v>
      </c>
      <c r="U52" s="9">
        <f>+G52/R52</f>
        <v>0.23596826329709081</v>
      </c>
      <c r="V52" s="9">
        <f>(G52+H52)/D52</f>
        <v>1.1919984877631127</v>
      </c>
    </row>
  </sheetData>
  <sortState xmlns:xlrd2="http://schemas.microsoft.com/office/spreadsheetml/2017/richdata2" ref="A31:V50">
    <sortCondition ref="A31:A50"/>
  </sortState>
  <mergeCells count="1">
    <mergeCell ref="B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dcterms:created xsi:type="dcterms:W3CDTF">2013-08-23T20:10:19Z</dcterms:created>
  <dcterms:modified xsi:type="dcterms:W3CDTF">2024-04-04T03:04:22Z</dcterms:modified>
</cp:coreProperties>
</file>