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11" documentId="8_{5F4B63E9-FFB7-4677-A7E2-6C8576B849C5}" xr6:coauthVersionLast="47" xr6:coauthVersionMax="47" xr10:uidLastSave="{AF98B1F1-530E-4BCB-A147-D2066A35FEE8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4" i="1" l="1"/>
  <c r="U34" i="1"/>
  <c r="T34" i="1"/>
  <c r="V43" i="1"/>
  <c r="U43" i="1"/>
  <c r="T43" i="1"/>
  <c r="V33" i="1"/>
  <c r="U33" i="1"/>
  <c r="T33" i="1"/>
  <c r="V5" i="1" l="1"/>
  <c r="U5" i="1"/>
  <c r="T5" i="1"/>
  <c r="C47" i="1"/>
  <c r="V35" i="1"/>
  <c r="U35" i="1"/>
  <c r="T35" i="1"/>
  <c r="V38" i="1"/>
  <c r="U38" i="1"/>
  <c r="T38" i="1"/>
  <c r="V37" i="1"/>
  <c r="U37" i="1"/>
  <c r="T37" i="1"/>
  <c r="V9" i="1"/>
  <c r="U9" i="1"/>
  <c r="T9" i="1"/>
  <c r="V32" i="1" l="1"/>
  <c r="U32" i="1"/>
  <c r="T32" i="1"/>
  <c r="V30" i="1"/>
  <c r="U30" i="1"/>
  <c r="T30" i="1"/>
  <c r="V17" i="1"/>
  <c r="U17" i="1"/>
  <c r="T17" i="1"/>
  <c r="V6" i="1"/>
  <c r="U6" i="1"/>
  <c r="T6" i="1"/>
  <c r="R47" i="1" l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U13" i="1"/>
  <c r="V13" i="1"/>
  <c r="T13" i="1"/>
  <c r="U40" i="1"/>
  <c r="V40" i="1"/>
  <c r="T40" i="1"/>
  <c r="U41" i="1"/>
  <c r="V41" i="1"/>
  <c r="T41" i="1"/>
  <c r="T31" i="1"/>
  <c r="V31" i="1"/>
  <c r="U31" i="1"/>
  <c r="V44" i="1"/>
  <c r="U44" i="1"/>
  <c r="T44" i="1"/>
  <c r="V42" i="1"/>
  <c r="U42" i="1"/>
  <c r="T42" i="1"/>
  <c r="V39" i="1"/>
  <c r="U39" i="1"/>
  <c r="T39" i="1"/>
  <c r="V36" i="1"/>
  <c r="U36" i="1"/>
  <c r="T36" i="1"/>
  <c r="V29" i="1"/>
  <c r="U29" i="1"/>
  <c r="T29" i="1"/>
  <c r="V28" i="1"/>
  <c r="U28" i="1"/>
  <c r="T28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14" i="1"/>
  <c r="U14" i="1"/>
  <c r="T14" i="1"/>
  <c r="V12" i="1"/>
  <c r="U12" i="1"/>
  <c r="T12" i="1"/>
  <c r="V11" i="1"/>
  <c r="U11" i="1"/>
  <c r="T11" i="1"/>
  <c r="V10" i="1"/>
  <c r="U10" i="1"/>
  <c r="T10" i="1"/>
  <c r="V8" i="1"/>
  <c r="U8" i="1"/>
  <c r="T8" i="1"/>
  <c r="V7" i="1"/>
  <c r="U7" i="1"/>
  <c r="T7" i="1"/>
  <c r="V4" i="1"/>
  <c r="U4" i="1"/>
  <c r="T4" i="1"/>
  <c r="V45" i="1"/>
  <c r="U45" i="1"/>
  <c r="T45" i="1"/>
  <c r="U23" i="1"/>
  <c r="U21" i="1"/>
  <c r="U20" i="1"/>
  <c r="U19" i="1"/>
  <c r="U18" i="1"/>
  <c r="U16" i="1"/>
  <c r="U15" i="1"/>
  <c r="V19" i="1"/>
  <c r="T19" i="1"/>
  <c r="V21" i="1"/>
  <c r="T21" i="1"/>
  <c r="V20" i="1"/>
  <c r="T20" i="1"/>
  <c r="V18" i="1"/>
  <c r="T18" i="1"/>
  <c r="V16" i="1"/>
  <c r="T16" i="1"/>
  <c r="V23" i="1"/>
  <c r="T23" i="1"/>
  <c r="V15" i="1"/>
  <c r="T15" i="1"/>
  <c r="B25" i="1"/>
  <c r="U47" i="1" l="1"/>
  <c r="V47" i="1"/>
  <c r="T47" i="1"/>
  <c r="U25" i="1"/>
  <c r="T25" i="1"/>
  <c r="V25" i="1"/>
</calcChain>
</file>

<file path=xl/sharedStrings.xml><?xml version="1.0" encoding="utf-8"?>
<sst xmlns="http://schemas.openxmlformats.org/spreadsheetml/2006/main" count="86" uniqueCount="75">
  <si>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</si>
  <si>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</si>
  <si>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</si>
  <si>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</si>
  <si>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</si>
  <si>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</si>
  <si>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</si>
  <si>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</si>
  <si>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</si>
  <si>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</si>
  <si>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</si>
  <si>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</si>
  <si>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</si>
  <si>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</si>
  <si>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</si>
  <si>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</si>
  <si>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</si>
  <si>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</si>
  <si>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</si>
  <si>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</si>
  <si>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</si>
  <si>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</si>
  <si>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</si>
  <si>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</si>
  <si>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</si>
  <si>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</si>
  <si>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</si>
  <si>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</si>
  <si>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</si>
  <si>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</si>
  <si>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</si>
  <si>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</si>
  <si>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</si>
  <si>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</si>
  <si>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</si>
  <si>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</si>
  <si>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</si>
  <si>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Judge, Aaron</t>
  </si>
  <si>
    <t>Burnes, Corbin</t>
  </si>
  <si>
    <t>Cole, Gerrit</t>
  </si>
  <si>
    <t>Brantley, Michael</t>
  </si>
  <si>
    <t>Lindor, Francisco</t>
  </si>
  <si>
    <t>Nimmo, Brandon</t>
  </si>
  <si>
    <t>2023-24 North Buffalo Warriors</t>
  </si>
  <si>
    <t>Bohm, Alec</t>
  </si>
  <si>
    <t>Grossman, Robbie</t>
  </si>
  <si>
    <t>Guillorme, Luis</t>
  </si>
  <si>
    <t>Lowe, Nathaniel</t>
  </si>
  <si>
    <t>Lux, Gavin</t>
  </si>
  <si>
    <t>Margot, Manuel</t>
  </si>
  <si>
    <t>McGuire, Reese</t>
  </si>
  <si>
    <t>Myers, Wil</t>
  </si>
  <si>
    <t>Newman, Kevin</t>
  </si>
  <si>
    <t>Pasquantino, Vinnie</t>
  </si>
  <si>
    <t>Perez, Salvador</t>
  </si>
  <si>
    <t>Turner, Justin</t>
  </si>
  <si>
    <t>Vaughn, Andrew</t>
  </si>
  <si>
    <t>Abreu, Bryan</t>
  </si>
  <si>
    <t>Bautista, Felix</t>
  </si>
  <si>
    <t>De Jong, Chase</t>
  </si>
  <si>
    <t>Edwards Jr, Carl</t>
  </si>
  <si>
    <t>Garcia, Luis</t>
  </si>
  <si>
    <t>Gilbert, Logan</t>
  </si>
  <si>
    <t>Helsley, Ryan</t>
  </si>
  <si>
    <t>Lee, Dylan</t>
  </si>
  <si>
    <t>Montgomery, Jordan</t>
  </si>
  <si>
    <t>Oviedo, Johan</t>
  </si>
  <si>
    <t>Ramirez, Erasmo</t>
  </si>
  <si>
    <t>Steele, Justin</t>
  </si>
  <si>
    <t>Syndergaard, Noah</t>
  </si>
  <si>
    <t>Barnes, Austin</t>
  </si>
  <si>
    <t>deGrom, Jacob</t>
  </si>
  <si>
    <t>Romano, Jordan</t>
  </si>
  <si>
    <t>Final</t>
  </si>
  <si>
    <t>Duran, Jhoan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</si>
</sst>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2" fillId="0" borderId="0" xfId="0" applyNumberFormat="1" applyFont="1"/>
    <xf numFmtId="12" fontId="5" fillId="0" borderId="0" xfId="1" applyNumberFormat="1" applyFont="1" applyAlignment="1" applyProtection="1">
      <alignment horizontal="center"/>
      <protection locked="0"/>
    </xf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0" xfId="0"/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topLeftCell="A31" workbookViewId="0">
      <selection activeCell="A35" sqref="A35"/>
    </sheetView>
  </sheetViews>
  <sheetFormatPr defaultRowHeight="20.25" x14ac:dyDescent="0.3"/>
  <cols>
    <col min="1" max="1" width="19.28515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5" t="s">
        <v>43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/>
    </row>
    <row r="2" spans="1:22" ht="14.1" customHeight="1" x14ac:dyDescent="0.3">
      <c r="A2" s="1" t="s">
        <v>73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3" t="s">
        <v>70</v>
      </c>
      <c r="B4" s="14">
        <v>2</v>
      </c>
      <c r="C4" s="14">
        <v>2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1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6">
        <f t="shared" ref="T4:T21" si="0">+E4/C4</f>
        <v>0</v>
      </c>
      <c r="U4" s="6">
        <f t="shared" ref="U4:U21" si="1">(E4+J4+L4)/(C4+J4+L4+Q4)</f>
        <v>0</v>
      </c>
      <c r="V4" s="6">
        <f t="shared" ref="V4:V21" si="2">((E4-G4-H4-I4)+(G4*2)+(H4*3)+(I4*4))/C4</f>
        <v>0</v>
      </c>
    </row>
    <row r="5" spans="1:22" ht="20.100000000000001" customHeight="1" x14ac:dyDescent="0.25">
      <c r="A5" s="13" t="s">
        <v>44</v>
      </c>
      <c r="B5" s="5">
        <v>30</v>
      </c>
      <c r="C5" s="5">
        <v>61</v>
      </c>
      <c r="D5" s="5">
        <v>6</v>
      </c>
      <c r="E5" s="5">
        <v>17</v>
      </c>
      <c r="F5" s="5">
        <v>4</v>
      </c>
      <c r="G5" s="5">
        <v>5</v>
      </c>
      <c r="H5" s="5">
        <v>0</v>
      </c>
      <c r="I5" s="5">
        <v>0</v>
      </c>
      <c r="J5" s="5">
        <v>7</v>
      </c>
      <c r="K5" s="5">
        <v>12</v>
      </c>
      <c r="L5" s="5">
        <v>0</v>
      </c>
      <c r="M5" s="5">
        <v>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4</v>
      </c>
      <c r="T5" s="6">
        <f t="shared" ref="T5" si="3">+E5/C5</f>
        <v>0.27868852459016391</v>
      </c>
      <c r="U5" s="6">
        <f t="shared" ref="U5" si="4">(E5+J5+L5)/(C5+J5+L5+Q5)</f>
        <v>0.35294117647058826</v>
      </c>
      <c r="V5" s="6">
        <f t="shared" ref="V5" si="5">((E5-G5-H5-I5)+(G5*2)+(H5*3)+(I5*4))/C5</f>
        <v>0.36065573770491804</v>
      </c>
    </row>
    <row r="6" spans="1:22" ht="20.100000000000001" customHeight="1" x14ac:dyDescent="0.25">
      <c r="A6" s="13" t="s">
        <v>40</v>
      </c>
      <c r="B6" s="5">
        <v>54</v>
      </c>
      <c r="C6" s="5">
        <v>121</v>
      </c>
      <c r="D6" s="5">
        <v>18</v>
      </c>
      <c r="E6" s="5">
        <v>31</v>
      </c>
      <c r="F6" s="5">
        <v>8</v>
      </c>
      <c r="G6" s="5">
        <v>10</v>
      </c>
      <c r="H6" s="5">
        <v>2</v>
      </c>
      <c r="I6" s="5">
        <v>1</v>
      </c>
      <c r="J6" s="5">
        <v>19</v>
      </c>
      <c r="K6" s="5">
        <v>14</v>
      </c>
      <c r="L6" s="5">
        <v>1</v>
      </c>
      <c r="M6" s="5">
        <v>0</v>
      </c>
      <c r="N6" s="5">
        <v>1</v>
      </c>
      <c r="O6" s="5">
        <v>0</v>
      </c>
      <c r="P6" s="5">
        <v>0</v>
      </c>
      <c r="Q6" s="5">
        <v>1</v>
      </c>
      <c r="R6" s="5">
        <v>6</v>
      </c>
      <c r="S6" s="5">
        <v>4</v>
      </c>
      <c r="T6" s="6">
        <f t="shared" ref="T6" si="6">+E6/C6</f>
        <v>0.256198347107438</v>
      </c>
      <c r="U6" s="6">
        <f t="shared" ref="U6" si="7">(E6+J6+L6)/(C6+J6+L6+Q6)</f>
        <v>0.35915492957746481</v>
      </c>
      <c r="V6" s="6">
        <f t="shared" ref="V6" si="8">((E6-G6-H6-I6)+(G6*2)+(H6*3)+(I6*4))/C6</f>
        <v>0.39669421487603307</v>
      </c>
    </row>
    <row r="7" spans="1:22" ht="20.100000000000001" customHeight="1" x14ac:dyDescent="0.25">
      <c r="A7" s="13" t="s">
        <v>45</v>
      </c>
      <c r="B7" s="5">
        <v>26</v>
      </c>
      <c r="C7" s="5">
        <v>53</v>
      </c>
      <c r="D7" s="5">
        <v>10</v>
      </c>
      <c r="E7" s="5">
        <v>12</v>
      </c>
      <c r="F7" s="5">
        <v>3</v>
      </c>
      <c r="G7" s="5">
        <v>9</v>
      </c>
      <c r="H7" s="5">
        <v>0</v>
      </c>
      <c r="I7" s="5">
        <v>0</v>
      </c>
      <c r="J7" s="5">
        <v>13</v>
      </c>
      <c r="K7" s="5">
        <v>17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f t="shared" si="0"/>
        <v>0.22641509433962265</v>
      </c>
      <c r="U7" s="6">
        <f t="shared" si="1"/>
        <v>0.38805970149253732</v>
      </c>
      <c r="V7" s="6">
        <f t="shared" si="2"/>
        <v>0.39622641509433965</v>
      </c>
    </row>
    <row r="8" spans="1:22" ht="20.100000000000001" customHeight="1" x14ac:dyDescent="0.25">
      <c r="A8" s="13" t="s">
        <v>46</v>
      </c>
      <c r="B8" s="5">
        <v>96</v>
      </c>
      <c r="C8" s="5">
        <v>202</v>
      </c>
      <c r="D8" s="5">
        <v>22</v>
      </c>
      <c r="E8" s="5">
        <v>42</v>
      </c>
      <c r="F8" s="5">
        <v>13</v>
      </c>
      <c r="G8" s="5">
        <v>5</v>
      </c>
      <c r="H8" s="5">
        <v>1</v>
      </c>
      <c r="I8" s="5">
        <v>1</v>
      </c>
      <c r="J8" s="5">
        <v>21</v>
      </c>
      <c r="K8" s="5">
        <v>38</v>
      </c>
      <c r="L8" s="5">
        <v>2</v>
      </c>
      <c r="M8" s="5">
        <v>1</v>
      </c>
      <c r="N8" s="5">
        <v>1</v>
      </c>
      <c r="O8" s="5">
        <v>1</v>
      </c>
      <c r="P8" s="5">
        <v>24</v>
      </c>
      <c r="Q8" s="5">
        <v>2</v>
      </c>
      <c r="R8" s="5">
        <v>1</v>
      </c>
      <c r="S8" s="5">
        <v>7</v>
      </c>
      <c r="T8" s="6">
        <f t="shared" si="0"/>
        <v>0.20792079207920791</v>
      </c>
      <c r="U8" s="6">
        <f t="shared" si="1"/>
        <v>0.28634361233480177</v>
      </c>
      <c r="V8" s="6">
        <f t="shared" si="2"/>
        <v>0.25742574257425743</v>
      </c>
    </row>
    <row r="9" spans="1:22" ht="20.100000000000001" customHeight="1" x14ac:dyDescent="0.25">
      <c r="A9" s="13" t="s">
        <v>37</v>
      </c>
      <c r="B9" s="5">
        <v>97</v>
      </c>
      <c r="C9" s="5">
        <v>347</v>
      </c>
      <c r="D9" s="5">
        <v>76</v>
      </c>
      <c r="E9" s="5">
        <v>93</v>
      </c>
      <c r="F9" s="5">
        <v>77</v>
      </c>
      <c r="G9" s="5">
        <v>14</v>
      </c>
      <c r="H9" s="5">
        <v>3</v>
      </c>
      <c r="I9" s="5">
        <v>35</v>
      </c>
      <c r="J9" s="5">
        <v>59</v>
      </c>
      <c r="K9" s="5">
        <v>100</v>
      </c>
      <c r="L9" s="5">
        <v>4</v>
      </c>
      <c r="M9" s="5">
        <v>0</v>
      </c>
      <c r="N9" s="5">
        <v>3</v>
      </c>
      <c r="O9" s="5">
        <v>1</v>
      </c>
      <c r="P9" s="5">
        <v>0</v>
      </c>
      <c r="Q9" s="5">
        <v>3</v>
      </c>
      <c r="R9" s="5">
        <v>3</v>
      </c>
      <c r="S9" s="5">
        <v>15</v>
      </c>
      <c r="T9" s="6">
        <f t="shared" si="0"/>
        <v>0.2680115273775216</v>
      </c>
      <c r="U9" s="6">
        <f t="shared" si="1"/>
        <v>0.37772397094430993</v>
      </c>
      <c r="V9" s="6">
        <f t="shared" si="2"/>
        <v>0.62824207492795392</v>
      </c>
    </row>
    <row r="10" spans="1:22" ht="20.100000000000001" customHeight="1" x14ac:dyDescent="0.25">
      <c r="A10" s="13" t="s">
        <v>41</v>
      </c>
      <c r="B10" s="5">
        <v>100</v>
      </c>
      <c r="C10" s="5">
        <v>384</v>
      </c>
      <c r="D10" s="5">
        <v>54</v>
      </c>
      <c r="E10" s="5">
        <v>105</v>
      </c>
      <c r="F10" s="5">
        <v>50</v>
      </c>
      <c r="G10" s="5">
        <v>15</v>
      </c>
      <c r="H10" s="5">
        <v>4</v>
      </c>
      <c r="I10" s="5">
        <v>17</v>
      </c>
      <c r="J10" s="5">
        <v>36</v>
      </c>
      <c r="K10" s="5">
        <v>90</v>
      </c>
      <c r="L10" s="5">
        <v>4</v>
      </c>
      <c r="M10" s="5">
        <v>2</v>
      </c>
      <c r="N10" s="5">
        <v>7</v>
      </c>
      <c r="O10" s="5">
        <v>2</v>
      </c>
      <c r="P10" s="5">
        <v>0</v>
      </c>
      <c r="Q10" s="5">
        <v>2</v>
      </c>
      <c r="R10" s="5">
        <v>0</v>
      </c>
      <c r="S10" s="5">
        <v>9</v>
      </c>
      <c r="T10" s="6">
        <f t="shared" si="0"/>
        <v>0.2734375</v>
      </c>
      <c r="U10" s="6">
        <f t="shared" si="1"/>
        <v>0.34037558685446012</v>
      </c>
      <c r="V10" s="6">
        <f t="shared" si="2"/>
        <v>0.46614583333333331</v>
      </c>
    </row>
    <row r="11" spans="1:22" ht="20.100000000000001" customHeight="1" x14ac:dyDescent="0.25">
      <c r="A11" s="13" t="s">
        <v>47</v>
      </c>
      <c r="B11" s="5">
        <v>97</v>
      </c>
      <c r="C11" s="5">
        <v>352</v>
      </c>
      <c r="D11" s="5">
        <v>50</v>
      </c>
      <c r="E11" s="5">
        <v>93</v>
      </c>
      <c r="F11" s="5">
        <v>47</v>
      </c>
      <c r="G11" s="5">
        <v>11</v>
      </c>
      <c r="H11" s="5">
        <v>1</v>
      </c>
      <c r="I11" s="5">
        <v>17</v>
      </c>
      <c r="J11" s="5">
        <v>26</v>
      </c>
      <c r="K11" s="5">
        <v>88</v>
      </c>
      <c r="L11" s="5">
        <v>2</v>
      </c>
      <c r="M11" s="5">
        <v>2</v>
      </c>
      <c r="N11" s="5">
        <v>1</v>
      </c>
      <c r="O11" s="5">
        <v>1</v>
      </c>
      <c r="P11" s="5">
        <v>0</v>
      </c>
      <c r="Q11" s="5">
        <v>2</v>
      </c>
      <c r="R11" s="5">
        <v>1</v>
      </c>
      <c r="S11" s="5">
        <v>12</v>
      </c>
      <c r="T11" s="6">
        <f t="shared" si="0"/>
        <v>0.26420454545454547</v>
      </c>
      <c r="U11" s="6">
        <f t="shared" si="1"/>
        <v>0.31675392670157065</v>
      </c>
      <c r="V11" s="6">
        <f t="shared" si="2"/>
        <v>0.44602272727272729</v>
      </c>
    </row>
    <row r="12" spans="1:22" ht="20.100000000000001" customHeight="1" x14ac:dyDescent="0.25">
      <c r="A12" s="13" t="s">
        <v>48</v>
      </c>
      <c r="B12" s="5">
        <v>20</v>
      </c>
      <c r="C12" s="5">
        <v>37</v>
      </c>
      <c r="D12" s="5">
        <v>5</v>
      </c>
      <c r="E12" s="5">
        <v>5</v>
      </c>
      <c r="F12" s="5">
        <v>0</v>
      </c>
      <c r="G12" s="5">
        <v>0</v>
      </c>
      <c r="H12" s="5">
        <v>2</v>
      </c>
      <c r="I12" s="5">
        <v>0</v>
      </c>
      <c r="J12" s="5">
        <v>2</v>
      </c>
      <c r="K12" s="5">
        <v>12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6">
        <f t="shared" si="0"/>
        <v>0.13513513513513514</v>
      </c>
      <c r="U12" s="6">
        <f t="shared" si="1"/>
        <v>0.17948717948717949</v>
      </c>
      <c r="V12" s="6">
        <f t="shared" si="2"/>
        <v>0.24324324324324326</v>
      </c>
    </row>
    <row r="13" spans="1:22" ht="20.100000000000001" customHeight="1" x14ac:dyDescent="0.25">
      <c r="A13" s="13" t="s">
        <v>49</v>
      </c>
      <c r="B13" s="5">
        <v>90</v>
      </c>
      <c r="C13" s="5">
        <v>213</v>
      </c>
      <c r="D13" s="5">
        <v>29</v>
      </c>
      <c r="E13" s="5">
        <v>64</v>
      </c>
      <c r="F13" s="5">
        <v>32</v>
      </c>
      <c r="G13" s="5">
        <v>18</v>
      </c>
      <c r="H13" s="5">
        <v>1</v>
      </c>
      <c r="I13" s="5">
        <v>5</v>
      </c>
      <c r="J13" s="5">
        <v>11</v>
      </c>
      <c r="K13" s="5">
        <v>50</v>
      </c>
      <c r="L13" s="5">
        <v>2</v>
      </c>
      <c r="M13" s="5">
        <v>1</v>
      </c>
      <c r="N13" s="5">
        <v>4</v>
      </c>
      <c r="O13" s="5">
        <v>0</v>
      </c>
      <c r="P13" s="5">
        <v>0</v>
      </c>
      <c r="Q13" s="5">
        <v>1</v>
      </c>
      <c r="R13" s="5">
        <v>0</v>
      </c>
      <c r="S13" s="5">
        <v>3</v>
      </c>
      <c r="T13" s="6">
        <f t="shared" si="0"/>
        <v>0.30046948356807512</v>
      </c>
      <c r="U13" s="6">
        <f t="shared" si="1"/>
        <v>0.33920704845814981</v>
      </c>
      <c r="V13" s="6">
        <f t="shared" si="2"/>
        <v>0.46478873239436619</v>
      </c>
    </row>
    <row r="14" spans="1:22" ht="20.100000000000001" customHeight="1" x14ac:dyDescent="0.25">
      <c r="A14" s="13" t="s">
        <v>50</v>
      </c>
      <c r="B14" s="5">
        <v>27</v>
      </c>
      <c r="C14" s="5">
        <v>66</v>
      </c>
      <c r="D14" s="5">
        <v>3</v>
      </c>
      <c r="E14" s="5">
        <v>12</v>
      </c>
      <c r="F14" s="5">
        <v>3</v>
      </c>
      <c r="G14" s="5">
        <v>2</v>
      </c>
      <c r="H14" s="5">
        <v>0</v>
      </c>
      <c r="I14" s="5">
        <v>0</v>
      </c>
      <c r="J14" s="5">
        <v>2</v>
      </c>
      <c r="K14" s="5">
        <v>22</v>
      </c>
      <c r="L14" s="5">
        <v>0</v>
      </c>
      <c r="M14" s="5">
        <v>2</v>
      </c>
      <c r="N14" s="5">
        <v>0</v>
      </c>
      <c r="O14" s="5">
        <v>0</v>
      </c>
      <c r="P14" s="5">
        <v>1</v>
      </c>
      <c r="Q14" s="5">
        <v>1</v>
      </c>
      <c r="R14" s="5">
        <v>0</v>
      </c>
      <c r="S14" s="5">
        <v>2</v>
      </c>
      <c r="T14" s="6">
        <f t="shared" si="0"/>
        <v>0.18181818181818182</v>
      </c>
      <c r="U14" s="6">
        <f t="shared" si="1"/>
        <v>0.20289855072463769</v>
      </c>
      <c r="V14" s="6">
        <f t="shared" si="2"/>
        <v>0.21212121212121213</v>
      </c>
    </row>
    <row r="15" spans="1:22" ht="20.100000000000001" customHeight="1" x14ac:dyDescent="0.25">
      <c r="A15" s="13" t="s">
        <v>51</v>
      </c>
      <c r="B15" s="5">
        <v>37</v>
      </c>
      <c r="C15" s="5">
        <v>50</v>
      </c>
      <c r="D15" s="5">
        <v>6</v>
      </c>
      <c r="E15" s="5">
        <v>9</v>
      </c>
      <c r="F15" s="5">
        <v>6</v>
      </c>
      <c r="G15" s="5">
        <v>2</v>
      </c>
      <c r="H15" s="5">
        <v>0</v>
      </c>
      <c r="I15" s="5">
        <v>2</v>
      </c>
      <c r="J15" s="5">
        <v>6</v>
      </c>
      <c r="K15" s="5">
        <v>19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4</v>
      </c>
      <c r="S15" s="5">
        <v>2</v>
      </c>
      <c r="T15" s="6">
        <f t="shared" si="0"/>
        <v>0.18</v>
      </c>
      <c r="U15" s="6">
        <f t="shared" si="1"/>
        <v>0.2807017543859649</v>
      </c>
      <c r="V15" s="6">
        <f t="shared" si="2"/>
        <v>0.34</v>
      </c>
    </row>
    <row r="16" spans="1:22" ht="20.100000000000001" customHeight="1" x14ac:dyDescent="0.25">
      <c r="A16" s="13" t="s">
        <v>52</v>
      </c>
      <c r="B16" s="5">
        <v>50</v>
      </c>
      <c r="C16" s="5">
        <v>84</v>
      </c>
      <c r="D16" s="5">
        <v>15</v>
      </c>
      <c r="E16" s="5">
        <v>22</v>
      </c>
      <c r="F16" s="5">
        <v>7</v>
      </c>
      <c r="G16" s="5">
        <v>5</v>
      </c>
      <c r="H16" s="5">
        <v>1</v>
      </c>
      <c r="I16" s="5">
        <v>0</v>
      </c>
      <c r="J16" s="5">
        <v>4</v>
      </c>
      <c r="K16" s="5">
        <v>17</v>
      </c>
      <c r="L16" s="5">
        <v>0</v>
      </c>
      <c r="M16" s="5">
        <v>1</v>
      </c>
      <c r="N16" s="5">
        <v>4</v>
      </c>
      <c r="O16" s="5">
        <v>0</v>
      </c>
      <c r="P16" s="5">
        <v>1</v>
      </c>
      <c r="Q16" s="5">
        <v>0</v>
      </c>
      <c r="R16" s="5">
        <v>1</v>
      </c>
      <c r="S16" s="5">
        <v>1</v>
      </c>
      <c r="T16" s="6">
        <f t="shared" si="0"/>
        <v>0.26190476190476192</v>
      </c>
      <c r="U16" s="6">
        <f t="shared" si="1"/>
        <v>0.29545454545454547</v>
      </c>
      <c r="V16" s="6">
        <f t="shared" si="2"/>
        <v>0.34523809523809523</v>
      </c>
    </row>
    <row r="17" spans="1:22" ht="20.100000000000001" customHeight="1" x14ac:dyDescent="0.25">
      <c r="A17" s="13" t="s">
        <v>42</v>
      </c>
      <c r="B17" s="5">
        <v>95</v>
      </c>
      <c r="C17" s="5">
        <v>321</v>
      </c>
      <c r="D17" s="5">
        <v>35</v>
      </c>
      <c r="E17" s="5">
        <v>69</v>
      </c>
      <c r="F17" s="5">
        <v>26</v>
      </c>
      <c r="G17" s="5">
        <v>16</v>
      </c>
      <c r="H17" s="5">
        <v>6</v>
      </c>
      <c r="I17" s="5">
        <v>3</v>
      </c>
      <c r="J17" s="5">
        <v>31</v>
      </c>
      <c r="K17" s="5">
        <v>71</v>
      </c>
      <c r="L17" s="5">
        <v>13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2</v>
      </c>
      <c r="S17" s="5">
        <v>14</v>
      </c>
      <c r="T17" s="6">
        <f t="shared" ref="T17" si="9">+E17/C17</f>
        <v>0.21495327102803738</v>
      </c>
      <c r="U17" s="6">
        <f t="shared" ref="U17" si="10">(E17+J17+L17)/(C17+J17+L17+Q17)</f>
        <v>0.30874316939890711</v>
      </c>
      <c r="V17" s="6">
        <f t="shared" ref="V17" si="11">((E17-G17-H17-I17)+(G17*2)+(H17*3)+(I17*4))/C17</f>
        <v>0.33021806853582553</v>
      </c>
    </row>
    <row r="18" spans="1:22" ht="20.100000000000001" customHeight="1" x14ac:dyDescent="0.25">
      <c r="A18" s="13" t="s">
        <v>53</v>
      </c>
      <c r="B18" s="5">
        <v>52</v>
      </c>
      <c r="C18" s="5">
        <v>130</v>
      </c>
      <c r="D18" s="5">
        <v>14</v>
      </c>
      <c r="E18" s="5">
        <v>30</v>
      </c>
      <c r="F18" s="5">
        <v>14</v>
      </c>
      <c r="G18" s="5">
        <v>3</v>
      </c>
      <c r="H18" s="5">
        <v>0</v>
      </c>
      <c r="I18" s="5">
        <v>4</v>
      </c>
      <c r="J18" s="5">
        <v>17</v>
      </c>
      <c r="K18" s="5">
        <v>23</v>
      </c>
      <c r="L18" s="5">
        <v>0</v>
      </c>
      <c r="M18" s="5">
        <v>2</v>
      </c>
      <c r="N18" s="5">
        <v>1</v>
      </c>
      <c r="O18" s="5">
        <v>0</v>
      </c>
      <c r="P18" s="5">
        <v>0</v>
      </c>
      <c r="Q18" s="5">
        <v>2</v>
      </c>
      <c r="R18" s="5">
        <v>0</v>
      </c>
      <c r="S18" s="5">
        <v>2</v>
      </c>
      <c r="T18" s="6">
        <f t="shared" si="0"/>
        <v>0.23076923076923078</v>
      </c>
      <c r="U18" s="6">
        <f t="shared" si="1"/>
        <v>0.31543624161073824</v>
      </c>
      <c r="V18" s="6">
        <f t="shared" si="2"/>
        <v>0.34615384615384615</v>
      </c>
    </row>
    <row r="19" spans="1:22" ht="20.100000000000001" customHeight="1" x14ac:dyDescent="0.25">
      <c r="A19" s="13" t="s">
        <v>54</v>
      </c>
      <c r="B19" s="5">
        <v>90</v>
      </c>
      <c r="C19" s="5">
        <v>297</v>
      </c>
      <c r="D19" s="5">
        <v>39</v>
      </c>
      <c r="E19" s="5">
        <v>73</v>
      </c>
      <c r="F19" s="5">
        <v>59</v>
      </c>
      <c r="G19" s="5">
        <v>13</v>
      </c>
      <c r="H19" s="5">
        <v>2</v>
      </c>
      <c r="I19" s="5">
        <v>16</v>
      </c>
      <c r="J19" s="5">
        <v>19</v>
      </c>
      <c r="K19" s="5">
        <v>79</v>
      </c>
      <c r="L19" s="5">
        <v>2</v>
      </c>
      <c r="M19" s="5">
        <v>7</v>
      </c>
      <c r="N19" s="5">
        <v>0</v>
      </c>
      <c r="O19" s="5">
        <v>0</v>
      </c>
      <c r="P19" s="5">
        <v>0</v>
      </c>
      <c r="Q19" s="5">
        <v>4</v>
      </c>
      <c r="R19" s="5">
        <v>7</v>
      </c>
      <c r="S19" s="5">
        <v>8</v>
      </c>
      <c r="T19" s="6">
        <f t="shared" si="0"/>
        <v>0.24579124579124578</v>
      </c>
      <c r="U19" s="6">
        <f t="shared" si="1"/>
        <v>0.29192546583850931</v>
      </c>
      <c r="V19" s="6">
        <f t="shared" si="2"/>
        <v>0.46464646464646464</v>
      </c>
    </row>
    <row r="20" spans="1:22" ht="20.100000000000001" customHeight="1" x14ac:dyDescent="0.25">
      <c r="A20" s="13" t="s">
        <v>55</v>
      </c>
      <c r="B20" s="5">
        <v>96</v>
      </c>
      <c r="C20" s="5">
        <v>320</v>
      </c>
      <c r="D20" s="5">
        <v>31</v>
      </c>
      <c r="E20" s="5">
        <v>79</v>
      </c>
      <c r="F20" s="5">
        <v>31</v>
      </c>
      <c r="G20" s="5">
        <v>23</v>
      </c>
      <c r="H20" s="5">
        <v>0</v>
      </c>
      <c r="I20" s="5">
        <v>8</v>
      </c>
      <c r="J20" s="5">
        <v>24</v>
      </c>
      <c r="K20" s="5">
        <v>71</v>
      </c>
      <c r="L20" s="5">
        <v>8</v>
      </c>
      <c r="M20" s="5">
        <v>13</v>
      </c>
      <c r="N20" s="5">
        <v>2</v>
      </c>
      <c r="O20" s="5">
        <v>0</v>
      </c>
      <c r="P20" s="5">
        <v>0</v>
      </c>
      <c r="Q20" s="5">
        <v>1</v>
      </c>
      <c r="R20" s="5">
        <v>0</v>
      </c>
      <c r="S20" s="5">
        <v>10</v>
      </c>
      <c r="T20" s="6">
        <f t="shared" si="0"/>
        <v>0.24687500000000001</v>
      </c>
      <c r="U20" s="6">
        <f t="shared" si="1"/>
        <v>0.31444759206798867</v>
      </c>
      <c r="V20" s="6">
        <f t="shared" si="2"/>
        <v>0.39374999999999999</v>
      </c>
    </row>
    <row r="21" spans="1:22" ht="20.100000000000001" customHeight="1" x14ac:dyDescent="0.25">
      <c r="A21" s="13" t="s">
        <v>56</v>
      </c>
      <c r="B21" s="5">
        <v>93</v>
      </c>
      <c r="C21" s="5">
        <v>286</v>
      </c>
      <c r="D21" s="5">
        <v>31</v>
      </c>
      <c r="E21" s="5">
        <v>67</v>
      </c>
      <c r="F21" s="5">
        <v>44</v>
      </c>
      <c r="G21" s="5">
        <v>11</v>
      </c>
      <c r="H21" s="5">
        <v>0</v>
      </c>
      <c r="I21" s="5">
        <v>9</v>
      </c>
      <c r="J21" s="5">
        <v>19</v>
      </c>
      <c r="K21" s="5">
        <v>65</v>
      </c>
      <c r="L21" s="5">
        <v>3</v>
      </c>
      <c r="M21" s="5">
        <v>2</v>
      </c>
      <c r="N21" s="5">
        <v>0</v>
      </c>
      <c r="O21" s="5">
        <v>0</v>
      </c>
      <c r="P21" s="5">
        <v>0</v>
      </c>
      <c r="Q21" s="5">
        <v>3</v>
      </c>
      <c r="R21" s="5">
        <v>0</v>
      </c>
      <c r="S21" s="5">
        <v>6</v>
      </c>
      <c r="T21" s="6">
        <f t="shared" si="0"/>
        <v>0.23426573426573427</v>
      </c>
      <c r="U21" s="6">
        <f t="shared" si="1"/>
        <v>0.2861736334405145</v>
      </c>
      <c r="V21" s="6">
        <f t="shared" si="2"/>
        <v>0.36713286713286714</v>
      </c>
    </row>
    <row r="22" spans="1:22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2" s="1" customFormat="1" ht="18" x14ac:dyDescent="0.25">
      <c r="A23" s="4" t="s">
        <v>22</v>
      </c>
      <c r="B23" s="5">
        <v>0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6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6">
        <f>+E23/C23</f>
        <v>0</v>
      </c>
      <c r="U23" s="6">
        <f>(E23+J23+L23)/(C23+J23+L23+Q23)</f>
        <v>0</v>
      </c>
      <c r="V23" s="6">
        <f>((E23-G23-H23-I23)+(G23*2)+(H23*3)+(I23*4))/C23</f>
        <v>0</v>
      </c>
    </row>
    <row r="24" spans="1:22" s="1" customFormat="1" x14ac:dyDescent="0.3">
      <c r="A24" s="4" t="s">
        <v>23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2"/>
      <c r="U24" s="6"/>
      <c r="V24"/>
    </row>
    <row r="25" spans="1:22" s="8" customFormat="1" ht="25.5" customHeight="1" x14ac:dyDescent="0.25">
      <c r="A25" s="7" t="s">
        <v>24</v>
      </c>
      <c r="B25" s="1">
        <f>C47</f>
        <v>100</v>
      </c>
      <c r="C25" s="1">
        <f t="shared" ref="C25:S25" si="12">+SUM(C4:C23)</f>
        <v>3327</v>
      </c>
      <c r="D25" s="1">
        <f t="shared" si="12"/>
        <v>444</v>
      </c>
      <c r="E25" s="1">
        <f t="shared" si="12"/>
        <v>823</v>
      </c>
      <c r="F25" s="1">
        <f t="shared" si="12"/>
        <v>424</v>
      </c>
      <c r="G25" s="1">
        <f t="shared" si="12"/>
        <v>162</v>
      </c>
      <c r="H25" s="1">
        <f t="shared" si="12"/>
        <v>23</v>
      </c>
      <c r="I25" s="1">
        <f t="shared" si="12"/>
        <v>118</v>
      </c>
      <c r="J25" s="1">
        <f t="shared" si="12"/>
        <v>316</v>
      </c>
      <c r="K25" s="1">
        <f t="shared" si="12"/>
        <v>790</v>
      </c>
      <c r="L25" s="1">
        <f t="shared" si="12"/>
        <v>43</v>
      </c>
      <c r="M25" s="1">
        <f t="shared" si="12"/>
        <v>41</v>
      </c>
      <c r="N25" s="1">
        <f t="shared" si="12"/>
        <v>24</v>
      </c>
      <c r="O25" s="1">
        <f t="shared" si="12"/>
        <v>5</v>
      </c>
      <c r="P25" s="1">
        <f t="shared" si="12"/>
        <v>26</v>
      </c>
      <c r="Q25" s="1">
        <f t="shared" si="12"/>
        <v>23</v>
      </c>
      <c r="R25" s="1">
        <f t="shared" si="12"/>
        <v>25</v>
      </c>
      <c r="S25" s="1">
        <f t="shared" si="12"/>
        <v>99</v>
      </c>
      <c r="T25" s="6">
        <f>+E25/C25</f>
        <v>0.24737000300571085</v>
      </c>
      <c r="U25" s="6">
        <f>(E25+J25+L25)/(C25+J25+L25+Q25)</f>
        <v>0.31868428147748717</v>
      </c>
      <c r="V25" s="6">
        <f>((E25-G25-H25-I25)+(G25*2)+(H25*3)+(I25*4))/C25</f>
        <v>0.41629095281033962</v>
      </c>
    </row>
    <row r="26" spans="1:22" ht="18" customHeight="1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6"/>
      <c r="V26" s="6"/>
    </row>
    <row r="27" spans="1:22" ht="18" customHeight="1" x14ac:dyDescent="0.25">
      <c r="A27" s="3" t="s">
        <v>22</v>
      </c>
      <c r="B27" s="1" t="s">
        <v>25</v>
      </c>
      <c r="C27" s="1" t="s">
        <v>26</v>
      </c>
      <c r="D27" s="1" t="s">
        <v>27</v>
      </c>
      <c r="E27" s="1" t="s">
        <v>3</v>
      </c>
      <c r="F27" s="1" t="s">
        <v>28</v>
      </c>
      <c r="G27" s="1" t="s">
        <v>4</v>
      </c>
      <c r="H27" s="1" t="s">
        <v>9</v>
      </c>
      <c r="I27" s="1" t="s">
        <v>10</v>
      </c>
      <c r="J27" s="1" t="s">
        <v>29</v>
      </c>
      <c r="K27" s="1" t="s">
        <v>30</v>
      </c>
      <c r="L27" s="1" t="s">
        <v>31</v>
      </c>
      <c r="M27" s="1" t="s">
        <v>32</v>
      </c>
      <c r="N27" s="1" t="s">
        <v>33</v>
      </c>
      <c r="O27" s="1" t="s">
        <v>34</v>
      </c>
      <c r="P27" s="1" t="s">
        <v>8</v>
      </c>
      <c r="Q27" s="1" t="s">
        <v>18</v>
      </c>
      <c r="R27" s="1" t="s">
        <v>2</v>
      </c>
      <c r="S27" s="8"/>
      <c r="T27" s="1" t="s">
        <v>35</v>
      </c>
      <c r="U27" s="1" t="s">
        <v>19</v>
      </c>
      <c r="V27" s="1" t="s">
        <v>36</v>
      </c>
    </row>
    <row r="28" spans="1:22" ht="18" customHeight="1" x14ac:dyDescent="0.3">
      <c r="A28" s="13" t="s">
        <v>57</v>
      </c>
      <c r="B28" s="5">
        <v>17</v>
      </c>
      <c r="C28" s="5">
        <v>0</v>
      </c>
      <c r="D28" s="12">
        <v>22.34</v>
      </c>
      <c r="E28" s="5">
        <v>10</v>
      </c>
      <c r="F28" s="5">
        <v>10</v>
      </c>
      <c r="G28" s="5">
        <v>16</v>
      </c>
      <c r="H28" s="5">
        <v>9</v>
      </c>
      <c r="I28" s="5">
        <v>29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3</v>
      </c>
      <c r="P28" s="5">
        <v>3</v>
      </c>
      <c r="Q28" s="5">
        <v>1</v>
      </c>
      <c r="R28" s="5">
        <v>93</v>
      </c>
      <c r="T28" s="9">
        <f t="shared" ref="T28:T45" si="13">F28*9/D28</f>
        <v>4.0286481647269472</v>
      </c>
      <c r="U28" s="10">
        <f t="shared" ref="U28:U45" si="14">+G28/R28</f>
        <v>0.17204301075268819</v>
      </c>
      <c r="V28" s="10">
        <f t="shared" ref="V28:V45" si="15">(G28+H28)/D28</f>
        <v>1.1190689346463742</v>
      </c>
    </row>
    <row r="29" spans="1:22" ht="18" customHeight="1" x14ac:dyDescent="0.3">
      <c r="A29" s="13" t="s">
        <v>58</v>
      </c>
      <c r="B29" s="5">
        <v>37</v>
      </c>
      <c r="C29" s="5">
        <v>0</v>
      </c>
      <c r="D29" s="12">
        <v>46.66</v>
      </c>
      <c r="E29" s="5">
        <v>11</v>
      </c>
      <c r="F29" s="5">
        <v>8</v>
      </c>
      <c r="G29" s="5">
        <v>23</v>
      </c>
      <c r="H29" s="5">
        <v>10</v>
      </c>
      <c r="I29" s="5">
        <v>64</v>
      </c>
      <c r="J29" s="5">
        <v>4</v>
      </c>
      <c r="K29" s="5">
        <v>1</v>
      </c>
      <c r="L29" s="5">
        <v>2</v>
      </c>
      <c r="M29" s="5">
        <v>0</v>
      </c>
      <c r="N29" s="5">
        <v>0</v>
      </c>
      <c r="O29" s="5">
        <v>5</v>
      </c>
      <c r="P29" s="5">
        <v>4</v>
      </c>
      <c r="Q29" s="5">
        <v>4</v>
      </c>
      <c r="R29" s="5">
        <v>178</v>
      </c>
      <c r="T29" s="9">
        <f t="shared" si="13"/>
        <v>1.5430775825117875</v>
      </c>
      <c r="U29" s="10">
        <f t="shared" si="14"/>
        <v>0.12921348314606743</v>
      </c>
      <c r="V29" s="10">
        <f t="shared" si="15"/>
        <v>0.70724389198456927</v>
      </c>
    </row>
    <row r="30" spans="1:22" ht="18" customHeight="1" x14ac:dyDescent="0.3">
      <c r="A30" s="13" t="s">
        <v>38</v>
      </c>
      <c r="B30" s="5">
        <v>20</v>
      </c>
      <c r="C30" s="5">
        <v>20</v>
      </c>
      <c r="D30" s="12">
        <v>141.34</v>
      </c>
      <c r="E30" s="5">
        <v>58</v>
      </c>
      <c r="F30" s="5">
        <v>54</v>
      </c>
      <c r="G30" s="5">
        <v>124</v>
      </c>
      <c r="H30" s="5">
        <v>38</v>
      </c>
      <c r="I30" s="5">
        <v>153</v>
      </c>
      <c r="J30" s="5">
        <v>14</v>
      </c>
      <c r="K30" s="5">
        <v>4</v>
      </c>
      <c r="L30" s="5">
        <v>0</v>
      </c>
      <c r="M30" s="5">
        <v>4</v>
      </c>
      <c r="N30" s="5">
        <v>2</v>
      </c>
      <c r="O30" s="5">
        <v>11</v>
      </c>
      <c r="P30" s="5">
        <v>22</v>
      </c>
      <c r="Q30" s="5">
        <v>22</v>
      </c>
      <c r="R30" s="5">
        <v>583</v>
      </c>
      <c r="T30" s="9">
        <f t="shared" ref="T30" si="16">F30*9/D30</f>
        <v>3.4385170510824961</v>
      </c>
      <c r="U30" s="10">
        <f t="shared" ref="U30" si="17">+G30/R30</f>
        <v>0.21269296740994853</v>
      </c>
      <c r="V30" s="10">
        <f t="shared" ref="V30" si="18">(G30+H30)/D30</f>
        <v>1.1461723503608321</v>
      </c>
    </row>
    <row r="31" spans="1:22" ht="18" customHeight="1" x14ac:dyDescent="0.3">
      <c r="A31" s="13" t="s">
        <v>39</v>
      </c>
      <c r="B31" s="5">
        <v>20</v>
      </c>
      <c r="C31" s="5">
        <v>20</v>
      </c>
      <c r="D31" s="12">
        <v>133</v>
      </c>
      <c r="E31" s="5">
        <v>50</v>
      </c>
      <c r="F31" s="5">
        <v>49</v>
      </c>
      <c r="G31" s="5">
        <v>94</v>
      </c>
      <c r="H31" s="5">
        <v>31</v>
      </c>
      <c r="I31" s="5">
        <v>151</v>
      </c>
      <c r="J31" s="5">
        <v>11</v>
      </c>
      <c r="K31" s="5">
        <v>6</v>
      </c>
      <c r="L31" s="5">
        <v>0</v>
      </c>
      <c r="M31" s="5">
        <v>1</v>
      </c>
      <c r="N31" s="5">
        <v>1</v>
      </c>
      <c r="O31" s="5">
        <v>6</v>
      </c>
      <c r="P31" s="5">
        <v>26</v>
      </c>
      <c r="Q31" s="5">
        <v>15</v>
      </c>
      <c r="R31" s="5">
        <v>519</v>
      </c>
      <c r="S31" s="1"/>
      <c r="T31" s="9">
        <f t="shared" si="13"/>
        <v>3.3157894736842106</v>
      </c>
      <c r="U31" s="10">
        <f t="shared" si="14"/>
        <v>0.1811175337186898</v>
      </c>
      <c r="V31" s="10">
        <f t="shared" si="15"/>
        <v>0.93984962406015038</v>
      </c>
    </row>
    <row r="32" spans="1:22" ht="18" customHeight="1" x14ac:dyDescent="0.3">
      <c r="A32" s="13" t="s">
        <v>59</v>
      </c>
      <c r="B32" s="5">
        <v>25</v>
      </c>
      <c r="C32" s="5">
        <v>0</v>
      </c>
      <c r="D32" s="12">
        <v>43.34</v>
      </c>
      <c r="E32" s="5">
        <v>12</v>
      </c>
      <c r="F32" s="5">
        <v>9</v>
      </c>
      <c r="G32" s="5">
        <v>23</v>
      </c>
      <c r="H32" s="5">
        <v>13</v>
      </c>
      <c r="I32" s="5">
        <v>47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6</v>
      </c>
      <c r="Q32" s="5">
        <v>5</v>
      </c>
      <c r="R32" s="5">
        <v>165</v>
      </c>
      <c r="S32" s="1"/>
      <c r="T32" s="9">
        <f t="shared" ref="T32" si="19">F32*9/D32</f>
        <v>1.868943239501615</v>
      </c>
      <c r="U32" s="10">
        <f t="shared" ref="U32" si="20">+G32/R32</f>
        <v>0.1393939393939394</v>
      </c>
      <c r="V32" s="10">
        <f t="shared" ref="V32" si="21">(G32+H32)/D32</f>
        <v>0.83064143977849558</v>
      </c>
    </row>
    <row r="33" spans="1:22" ht="18" customHeight="1" x14ac:dyDescent="0.3">
      <c r="A33" s="13" t="s">
        <v>71</v>
      </c>
      <c r="B33" s="5">
        <v>8</v>
      </c>
      <c r="C33" s="5">
        <v>8</v>
      </c>
      <c r="D33" s="12">
        <v>45</v>
      </c>
      <c r="E33" s="5">
        <v>13</v>
      </c>
      <c r="F33" s="5">
        <v>13</v>
      </c>
      <c r="G33" s="5">
        <v>24</v>
      </c>
      <c r="H33" s="5">
        <v>8</v>
      </c>
      <c r="I33" s="5">
        <v>66</v>
      </c>
      <c r="J33" s="5">
        <v>3</v>
      </c>
      <c r="K33" s="5">
        <v>2</v>
      </c>
      <c r="L33" s="5">
        <v>0</v>
      </c>
      <c r="M33" s="5">
        <v>0</v>
      </c>
      <c r="N33" s="5">
        <v>0</v>
      </c>
      <c r="O33" s="5">
        <v>2</v>
      </c>
      <c r="P33" s="5">
        <v>7</v>
      </c>
      <c r="Q33" s="5">
        <v>2</v>
      </c>
      <c r="R33" s="5">
        <v>167</v>
      </c>
      <c r="S33" s="1"/>
      <c r="T33" s="9">
        <f t="shared" ref="T33" si="22">F33*9/D33</f>
        <v>2.6</v>
      </c>
      <c r="U33" s="10">
        <f t="shared" ref="U33" si="23">+G33/R33</f>
        <v>0.1437125748502994</v>
      </c>
      <c r="V33" s="10">
        <f t="shared" ref="V33" si="24">(G33+H33)/D33</f>
        <v>0.71111111111111114</v>
      </c>
    </row>
    <row r="34" spans="1:22" ht="18" customHeight="1" x14ac:dyDescent="0.3">
      <c r="A34" s="13" t="s">
        <v>74</v>
      </c>
      <c r="B34" s="5">
        <v>16</v>
      </c>
      <c r="C34" s="5">
        <v>0</v>
      </c>
      <c r="D34" s="12">
        <v>22.33</v>
      </c>
      <c r="E34" s="5">
        <v>2</v>
      </c>
      <c r="F34" s="5">
        <v>2</v>
      </c>
      <c r="G34" s="5">
        <v>6</v>
      </c>
      <c r="H34" s="5">
        <v>3</v>
      </c>
      <c r="I34" s="5">
        <v>27</v>
      </c>
      <c r="J34" s="5">
        <v>1</v>
      </c>
      <c r="K34" s="5">
        <v>1</v>
      </c>
      <c r="L34" s="5">
        <v>1</v>
      </c>
      <c r="M34" s="5">
        <v>0</v>
      </c>
      <c r="N34" s="5">
        <v>0</v>
      </c>
      <c r="O34" s="5">
        <v>1</v>
      </c>
      <c r="P34" s="5">
        <v>1</v>
      </c>
      <c r="Q34" s="5">
        <v>2</v>
      </c>
      <c r="R34" s="5">
        <v>72</v>
      </c>
      <c r="S34" s="1"/>
      <c r="T34" s="9">
        <f t="shared" ref="T34" si="25">F34*9/D34</f>
        <v>0.80609046126287509</v>
      </c>
      <c r="U34" s="10">
        <f t="shared" ref="U34" si="26">+G34/R34</f>
        <v>8.3333333333333329E-2</v>
      </c>
      <c r="V34" s="10">
        <f t="shared" ref="V34" si="27">(G34+H34)/D34</f>
        <v>0.40304523063143755</v>
      </c>
    </row>
    <row r="35" spans="1:22" ht="18" customHeight="1" x14ac:dyDescent="0.3">
      <c r="A35" s="13" t="s">
        <v>60</v>
      </c>
      <c r="B35" s="5">
        <v>1</v>
      </c>
      <c r="C35" s="5">
        <v>0</v>
      </c>
      <c r="D35" s="12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1"/>
      <c r="T35" s="9">
        <f t="shared" ref="T35" si="28">F35*9/D35</f>
        <v>0</v>
      </c>
      <c r="U35" s="10">
        <f t="shared" ref="U35" si="29">+G35/R35</f>
        <v>0</v>
      </c>
      <c r="V35" s="10">
        <f t="shared" ref="V35" si="30">(G35+H35)/D35</f>
        <v>0</v>
      </c>
    </row>
    <row r="36" spans="1:22" ht="18" customHeight="1" x14ac:dyDescent="0.3">
      <c r="A36" s="13" t="s">
        <v>61</v>
      </c>
      <c r="B36" s="5">
        <v>12</v>
      </c>
      <c r="C36" s="5">
        <v>12</v>
      </c>
      <c r="D36" s="12">
        <v>72</v>
      </c>
      <c r="E36" s="5">
        <v>29</v>
      </c>
      <c r="F36" s="5">
        <v>28</v>
      </c>
      <c r="G36" s="5">
        <v>67</v>
      </c>
      <c r="H36" s="5">
        <v>26</v>
      </c>
      <c r="I36" s="5">
        <v>62</v>
      </c>
      <c r="J36" s="5">
        <v>4</v>
      </c>
      <c r="K36" s="5">
        <v>2</v>
      </c>
      <c r="L36" s="5">
        <v>0</v>
      </c>
      <c r="M36" s="5">
        <v>0</v>
      </c>
      <c r="N36" s="5">
        <v>0</v>
      </c>
      <c r="O36" s="5">
        <v>5</v>
      </c>
      <c r="P36" s="5">
        <v>11</v>
      </c>
      <c r="Q36" s="5">
        <v>11</v>
      </c>
      <c r="R36" s="5">
        <v>300</v>
      </c>
      <c r="T36" s="9">
        <f t="shared" si="13"/>
        <v>3.5</v>
      </c>
      <c r="U36" s="10">
        <f t="shared" si="14"/>
        <v>0.22333333333333333</v>
      </c>
      <c r="V36" s="10">
        <f t="shared" si="15"/>
        <v>1.2916666666666667</v>
      </c>
    </row>
    <row r="37" spans="1:22" ht="18" customHeight="1" x14ac:dyDescent="0.3">
      <c r="A37" s="13" t="s">
        <v>62</v>
      </c>
      <c r="B37" s="5">
        <v>11</v>
      </c>
      <c r="C37" s="5">
        <v>11</v>
      </c>
      <c r="D37" s="12">
        <v>70.66</v>
      </c>
      <c r="E37" s="5">
        <v>54</v>
      </c>
      <c r="F37" s="5">
        <v>49</v>
      </c>
      <c r="G37" s="5">
        <v>93</v>
      </c>
      <c r="H37" s="5">
        <v>19</v>
      </c>
      <c r="I37" s="5">
        <v>73</v>
      </c>
      <c r="J37" s="5">
        <v>4</v>
      </c>
      <c r="K37" s="5">
        <v>5</v>
      </c>
      <c r="L37" s="5">
        <v>0</v>
      </c>
      <c r="M37" s="5">
        <v>2</v>
      </c>
      <c r="N37" s="5">
        <v>0</v>
      </c>
      <c r="O37" s="5">
        <v>4</v>
      </c>
      <c r="P37" s="5">
        <v>15</v>
      </c>
      <c r="Q37" s="5">
        <v>8</v>
      </c>
      <c r="R37" s="5">
        <v>330</v>
      </c>
      <c r="T37" s="9">
        <f t="shared" ref="T37" si="31">F37*9/D37</f>
        <v>6.2411548259269747</v>
      </c>
      <c r="U37" s="10">
        <f t="shared" ref="U37" si="32">+G37/R37</f>
        <v>0.2818181818181818</v>
      </c>
      <c r="V37" s="10">
        <f t="shared" ref="V37" si="33">(G37+H37)/D37</f>
        <v>1.5850551938862159</v>
      </c>
    </row>
    <row r="38" spans="1:22" ht="18" customHeight="1" x14ac:dyDescent="0.3">
      <c r="A38" s="13" t="s">
        <v>63</v>
      </c>
      <c r="B38" s="5">
        <v>43</v>
      </c>
      <c r="C38" s="5">
        <v>0</v>
      </c>
      <c r="D38" s="12">
        <v>45.66</v>
      </c>
      <c r="E38" s="5">
        <v>18</v>
      </c>
      <c r="F38" s="5">
        <v>11</v>
      </c>
      <c r="G38" s="5">
        <v>28</v>
      </c>
      <c r="H38" s="5">
        <v>12</v>
      </c>
      <c r="I38" s="5">
        <v>60</v>
      </c>
      <c r="J38" s="5">
        <v>2</v>
      </c>
      <c r="K38" s="5">
        <v>4</v>
      </c>
      <c r="L38" s="5">
        <v>33</v>
      </c>
      <c r="M38" s="5">
        <v>0</v>
      </c>
      <c r="N38" s="5">
        <v>0</v>
      </c>
      <c r="O38" s="5">
        <v>1</v>
      </c>
      <c r="P38" s="5">
        <v>7</v>
      </c>
      <c r="Q38" s="5">
        <v>4</v>
      </c>
      <c r="R38" s="5">
        <v>177</v>
      </c>
      <c r="T38" s="9">
        <f>F38*9/D38</f>
        <v>2.1681997371879107</v>
      </c>
      <c r="U38" s="10">
        <f>+G38/R38</f>
        <v>0.15819209039548024</v>
      </c>
      <c r="V38" s="10">
        <f>(G38+H38)/D38</f>
        <v>0.8760402978537013</v>
      </c>
    </row>
    <row r="39" spans="1:22" ht="18" customHeight="1" x14ac:dyDescent="0.3">
      <c r="A39" s="13" t="s">
        <v>64</v>
      </c>
      <c r="B39" s="5">
        <v>10</v>
      </c>
      <c r="C39" s="5">
        <v>0</v>
      </c>
      <c r="D39" s="12">
        <v>12</v>
      </c>
      <c r="E39" s="5">
        <v>2</v>
      </c>
      <c r="F39" s="5">
        <v>2</v>
      </c>
      <c r="G39" s="5">
        <v>8</v>
      </c>
      <c r="H39" s="5">
        <v>2</v>
      </c>
      <c r="I39" s="5">
        <v>16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46</v>
      </c>
      <c r="T39" s="9">
        <f t="shared" si="13"/>
        <v>1.5</v>
      </c>
      <c r="U39" s="10">
        <f t="shared" si="14"/>
        <v>0.17391304347826086</v>
      </c>
      <c r="V39" s="10">
        <f t="shared" si="15"/>
        <v>0.83333333333333337</v>
      </c>
    </row>
    <row r="40" spans="1:22" ht="18" customHeight="1" x14ac:dyDescent="0.3">
      <c r="A40" s="13" t="s">
        <v>65</v>
      </c>
      <c r="B40" s="5">
        <v>20</v>
      </c>
      <c r="C40" s="5">
        <v>20</v>
      </c>
      <c r="D40" s="12">
        <v>113.33</v>
      </c>
      <c r="E40" s="5">
        <v>65</v>
      </c>
      <c r="F40" s="5">
        <v>61</v>
      </c>
      <c r="G40" s="5">
        <v>126</v>
      </c>
      <c r="H40" s="5">
        <v>28</v>
      </c>
      <c r="I40" s="5">
        <v>99</v>
      </c>
      <c r="J40" s="5">
        <v>8</v>
      </c>
      <c r="K40" s="5">
        <v>7</v>
      </c>
      <c r="L40" s="5">
        <v>0</v>
      </c>
      <c r="M40" s="5">
        <v>0</v>
      </c>
      <c r="N40" s="5">
        <v>0</v>
      </c>
      <c r="O40" s="5">
        <v>9</v>
      </c>
      <c r="P40" s="5">
        <v>27</v>
      </c>
      <c r="Q40" s="5">
        <v>16</v>
      </c>
      <c r="R40" s="5">
        <v>517</v>
      </c>
      <c r="T40" s="9">
        <f t="shared" si="13"/>
        <v>4.8442601252978026</v>
      </c>
      <c r="U40" s="10">
        <f t="shared" si="14"/>
        <v>0.2437137330754352</v>
      </c>
      <c r="V40" s="10">
        <f t="shared" si="15"/>
        <v>1.358863495985176</v>
      </c>
    </row>
    <row r="41" spans="1:22" ht="18" customHeight="1" x14ac:dyDescent="0.3">
      <c r="A41" s="13" t="s">
        <v>66</v>
      </c>
      <c r="B41" s="5">
        <v>1</v>
      </c>
      <c r="C41" s="5">
        <v>1</v>
      </c>
      <c r="D41" s="12">
        <v>3.33</v>
      </c>
      <c r="E41" s="5">
        <v>3</v>
      </c>
      <c r="F41" s="5">
        <v>3</v>
      </c>
      <c r="G41" s="5">
        <v>3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14</v>
      </c>
      <c r="S41" s="5"/>
      <c r="T41" s="9">
        <f t="shared" si="13"/>
        <v>8.1081081081081088</v>
      </c>
      <c r="U41" s="10">
        <f t="shared" si="14"/>
        <v>0.21428571428571427</v>
      </c>
      <c r="V41" s="10">
        <f t="shared" si="15"/>
        <v>1.2012012012012012</v>
      </c>
    </row>
    <row r="42" spans="1:22" ht="18" customHeight="1" x14ac:dyDescent="0.3">
      <c r="A42" s="13" t="s">
        <v>67</v>
      </c>
      <c r="B42" s="5">
        <v>15</v>
      </c>
      <c r="C42" s="5">
        <v>0</v>
      </c>
      <c r="D42" s="12">
        <v>35</v>
      </c>
      <c r="E42" s="5">
        <v>19</v>
      </c>
      <c r="F42" s="5">
        <v>18</v>
      </c>
      <c r="G42" s="5">
        <v>29</v>
      </c>
      <c r="H42" s="5">
        <v>1</v>
      </c>
      <c r="I42" s="5">
        <v>26</v>
      </c>
      <c r="J42" s="5">
        <v>0</v>
      </c>
      <c r="K42" s="5">
        <v>3</v>
      </c>
      <c r="L42" s="5">
        <v>2</v>
      </c>
      <c r="M42" s="5">
        <v>0</v>
      </c>
      <c r="N42" s="5">
        <v>0</v>
      </c>
      <c r="O42" s="5">
        <v>4</v>
      </c>
      <c r="P42" s="5">
        <v>7</v>
      </c>
      <c r="Q42" s="5">
        <v>6</v>
      </c>
      <c r="R42" s="5">
        <v>142</v>
      </c>
      <c r="T42" s="9">
        <f t="shared" si="13"/>
        <v>4.628571428571429</v>
      </c>
      <c r="U42" s="10">
        <f t="shared" si="14"/>
        <v>0.20422535211267606</v>
      </c>
      <c r="V42" s="10">
        <f t="shared" si="15"/>
        <v>0.8571428571428571</v>
      </c>
    </row>
    <row r="43" spans="1:22" ht="18" customHeight="1" x14ac:dyDescent="0.3">
      <c r="A43" s="13" t="s">
        <v>72</v>
      </c>
      <c r="B43" s="5">
        <v>23</v>
      </c>
      <c r="C43" s="5">
        <v>0</v>
      </c>
      <c r="D43" s="12">
        <v>25.66</v>
      </c>
      <c r="E43" s="5">
        <v>11</v>
      </c>
      <c r="F43" s="5">
        <v>7</v>
      </c>
      <c r="G43" s="5">
        <v>15</v>
      </c>
      <c r="H43" s="5">
        <v>5</v>
      </c>
      <c r="I43" s="5">
        <v>23</v>
      </c>
      <c r="J43" s="5">
        <v>2</v>
      </c>
      <c r="K43" s="5">
        <v>3</v>
      </c>
      <c r="L43" s="5">
        <v>2</v>
      </c>
      <c r="M43" s="5">
        <v>0</v>
      </c>
      <c r="N43" s="5">
        <v>0</v>
      </c>
      <c r="O43" s="5">
        <v>0</v>
      </c>
      <c r="P43" s="5">
        <v>4</v>
      </c>
      <c r="Q43" s="5">
        <v>1</v>
      </c>
      <c r="R43" s="5">
        <v>96</v>
      </c>
      <c r="T43" s="9">
        <f t="shared" ref="T43" si="34">F43*9/D43</f>
        <v>2.4551831644583006</v>
      </c>
      <c r="U43" s="10">
        <f t="shared" ref="U43" si="35">+G43/R43</f>
        <v>0.15625</v>
      </c>
      <c r="V43" s="10">
        <f t="shared" ref="V43" si="36">(G43+H43)/D43</f>
        <v>0.77942322681215903</v>
      </c>
    </row>
    <row r="44" spans="1:22" ht="18" customHeight="1" x14ac:dyDescent="0.3">
      <c r="A44" s="13" t="s">
        <v>68</v>
      </c>
      <c r="B44" s="5">
        <v>2</v>
      </c>
      <c r="C44" s="5">
        <v>2</v>
      </c>
      <c r="D44" s="12">
        <v>16.329999999999998</v>
      </c>
      <c r="E44" s="5">
        <v>12</v>
      </c>
      <c r="F44" s="5">
        <v>10</v>
      </c>
      <c r="G44" s="5">
        <v>16</v>
      </c>
      <c r="H44" s="5">
        <v>6</v>
      </c>
      <c r="I44" s="5">
        <v>15</v>
      </c>
      <c r="J44" s="5">
        <v>0</v>
      </c>
      <c r="K44" s="5">
        <v>1</v>
      </c>
      <c r="L44" s="5">
        <v>0</v>
      </c>
      <c r="M44" s="5">
        <v>1</v>
      </c>
      <c r="N44" s="5">
        <v>0</v>
      </c>
      <c r="O44" s="5">
        <v>1</v>
      </c>
      <c r="P44" s="5">
        <v>6</v>
      </c>
      <c r="Q44" s="5">
        <v>2</v>
      </c>
      <c r="R44" s="5">
        <v>72</v>
      </c>
      <c r="T44" s="9">
        <f t="shared" si="13"/>
        <v>5.5113288426209435</v>
      </c>
      <c r="U44" s="10">
        <f t="shared" si="14"/>
        <v>0.22222222222222221</v>
      </c>
      <c r="V44" s="10">
        <f t="shared" si="15"/>
        <v>1.3472137170851195</v>
      </c>
    </row>
    <row r="45" spans="1:22" ht="18" customHeight="1" x14ac:dyDescent="0.3">
      <c r="A45" s="13" t="s">
        <v>69</v>
      </c>
      <c r="B45" s="5">
        <v>6</v>
      </c>
      <c r="C45" s="5">
        <v>6</v>
      </c>
      <c r="D45" s="12">
        <v>35.659999999999997</v>
      </c>
      <c r="E45" s="5">
        <v>24</v>
      </c>
      <c r="F45" s="5">
        <v>19</v>
      </c>
      <c r="G45" s="5">
        <v>41</v>
      </c>
      <c r="H45" s="5">
        <v>6</v>
      </c>
      <c r="I45" s="5">
        <v>19</v>
      </c>
      <c r="J45" s="5">
        <v>1</v>
      </c>
      <c r="K45" s="5">
        <v>2</v>
      </c>
      <c r="L45" s="5">
        <v>0</v>
      </c>
      <c r="M45" s="5">
        <v>1</v>
      </c>
      <c r="N45" s="5">
        <v>0</v>
      </c>
      <c r="O45" s="5">
        <v>4</v>
      </c>
      <c r="P45" s="5">
        <v>3</v>
      </c>
      <c r="Q45" s="5">
        <v>1</v>
      </c>
      <c r="R45" s="5">
        <v>163</v>
      </c>
      <c r="T45" s="9">
        <f t="shared" si="13"/>
        <v>4.7952888390353339</v>
      </c>
      <c r="U45" s="10">
        <f t="shared" si="14"/>
        <v>0.25153374233128833</v>
      </c>
      <c r="V45" s="10">
        <f t="shared" si="15"/>
        <v>1.318003365114975</v>
      </c>
    </row>
    <row r="47" spans="1:22" x14ac:dyDescent="0.3">
      <c r="A47" s="7" t="s">
        <v>24</v>
      </c>
      <c r="B47" s="1">
        <f>C47</f>
        <v>100</v>
      </c>
      <c r="C47" s="11">
        <f t="shared" ref="C47:R47" si="37">SUM(C28:C45)</f>
        <v>100</v>
      </c>
      <c r="D47" s="11">
        <f t="shared" si="37"/>
        <v>884.64</v>
      </c>
      <c r="E47" s="11">
        <f t="shared" si="37"/>
        <v>393</v>
      </c>
      <c r="F47" s="11">
        <f t="shared" si="37"/>
        <v>353</v>
      </c>
      <c r="G47" s="11">
        <f t="shared" si="37"/>
        <v>736</v>
      </c>
      <c r="H47" s="11">
        <f t="shared" si="37"/>
        <v>218</v>
      </c>
      <c r="I47" s="11">
        <f t="shared" si="37"/>
        <v>931</v>
      </c>
      <c r="J47" s="11">
        <f t="shared" si="37"/>
        <v>58</v>
      </c>
      <c r="K47" s="11">
        <f t="shared" si="37"/>
        <v>42</v>
      </c>
      <c r="L47" s="11">
        <f t="shared" si="37"/>
        <v>40</v>
      </c>
      <c r="M47" s="11">
        <f t="shared" si="37"/>
        <v>9</v>
      </c>
      <c r="N47" s="11">
        <f t="shared" si="37"/>
        <v>3</v>
      </c>
      <c r="O47" s="11">
        <f t="shared" si="37"/>
        <v>56</v>
      </c>
      <c r="P47" s="11">
        <f t="shared" si="37"/>
        <v>151</v>
      </c>
      <c r="Q47" s="11">
        <f t="shared" si="37"/>
        <v>100</v>
      </c>
      <c r="R47" s="11">
        <f t="shared" si="37"/>
        <v>3637</v>
      </c>
      <c r="S47" s="1" t="s">
        <v>23</v>
      </c>
      <c r="T47" s="9">
        <f>F47*9/D47</f>
        <v>3.5912913727618014</v>
      </c>
      <c r="U47" s="10">
        <f>+G47/R47</f>
        <v>0.20236458619741546</v>
      </c>
      <c r="V47" s="10">
        <f>(G47+H47)/D47</f>
        <v>1.0784047748236572</v>
      </c>
    </row>
  </sheetData>
  <mergeCells count="1">
    <mergeCell ref="B1:R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2024-04-03T13:19:19Z</dcterms:modified>
</cp:coreProperties>
</file>