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50fb5fdaf857be/Documents/Jerry Strat/2023-24/WNY/Statistics/Final Stats/"/>
    </mc:Choice>
  </mc:AlternateContent>
  <xr:revisionPtr revIDLastSave="81" documentId="8_{D35C1B89-2708-4C6C-976A-DCC4A414D451}" xr6:coauthVersionLast="47" xr6:coauthVersionMax="47" xr10:uidLastSave="{A4B7FF84-82DA-4428-A94C-A13C8FD7603C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" i="1" l="1"/>
  <c r="U8" i="1"/>
  <c r="T8" i="1"/>
  <c r="V20" i="1"/>
  <c r="U20" i="1"/>
  <c r="T20" i="1"/>
  <c r="V12" i="1"/>
  <c r="U12" i="1"/>
  <c r="T12" i="1"/>
  <c r="V13" i="1" l="1"/>
  <c r="U13" i="1"/>
  <c r="T13" i="1"/>
  <c r="V14" i="1"/>
  <c r="U14" i="1"/>
  <c r="T14" i="1"/>
  <c r="V25" i="1" l="1"/>
  <c r="U25" i="1"/>
  <c r="T25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V42" i="1"/>
  <c r="U42" i="1"/>
  <c r="T42" i="1"/>
  <c r="V41" i="1"/>
  <c r="U41" i="1"/>
  <c r="T41" i="1"/>
  <c r="V40" i="1"/>
  <c r="U40" i="1"/>
  <c r="T40" i="1"/>
  <c r="V44" i="1" l="1"/>
  <c r="U44" i="1"/>
  <c r="T44" i="1"/>
  <c r="V24" i="1"/>
  <c r="U24" i="1"/>
  <c r="T24" i="1"/>
  <c r="V21" i="1"/>
  <c r="U21" i="1"/>
  <c r="T21" i="1"/>
  <c r="T11" i="1"/>
  <c r="U11" i="1"/>
  <c r="V11" i="1"/>
  <c r="V15" i="1"/>
  <c r="U15" i="1"/>
  <c r="T15" i="1"/>
  <c r="B29" i="1" l="1"/>
  <c r="V37" i="1"/>
  <c r="U37" i="1"/>
  <c r="T37" i="1"/>
  <c r="V36" i="1"/>
  <c r="U36" i="1"/>
  <c r="T36" i="1"/>
  <c r="V35" i="1"/>
  <c r="U35" i="1"/>
  <c r="T35" i="1"/>
  <c r="V34" i="1"/>
  <c r="U34" i="1"/>
  <c r="T34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V16" i="1"/>
  <c r="U16" i="1"/>
  <c r="T16" i="1"/>
  <c r="V10" i="1"/>
  <c r="U10" i="1"/>
  <c r="T10" i="1"/>
  <c r="V9" i="1"/>
  <c r="U9" i="1"/>
  <c r="T9" i="1"/>
  <c r="V7" i="1"/>
  <c r="U7" i="1"/>
  <c r="T7" i="1"/>
  <c r="V6" i="1"/>
  <c r="U6" i="1"/>
  <c r="T6" i="1"/>
  <c r="V5" i="1"/>
  <c r="U5" i="1"/>
  <c r="T5" i="1"/>
  <c r="V4" i="1"/>
  <c r="U4" i="1"/>
  <c r="T4" i="1"/>
  <c r="U27" i="1"/>
  <c r="U23" i="1"/>
  <c r="U22" i="1"/>
  <c r="U19" i="1"/>
  <c r="U18" i="1"/>
  <c r="U17" i="1"/>
  <c r="V18" i="1"/>
  <c r="T18" i="1"/>
  <c r="V19" i="1"/>
  <c r="T19" i="1"/>
  <c r="V47" i="1"/>
  <c r="U47" i="1"/>
  <c r="T47" i="1"/>
  <c r="V46" i="1"/>
  <c r="U46" i="1"/>
  <c r="T46" i="1"/>
  <c r="V45" i="1"/>
  <c r="U45" i="1"/>
  <c r="T45" i="1"/>
  <c r="V43" i="1"/>
  <c r="U43" i="1"/>
  <c r="T43" i="1"/>
  <c r="V39" i="1"/>
  <c r="U39" i="1"/>
  <c r="T39" i="1"/>
  <c r="V38" i="1"/>
  <c r="U38" i="1"/>
  <c r="T38" i="1"/>
  <c r="V33" i="1"/>
  <c r="U33" i="1"/>
  <c r="T33" i="1"/>
  <c r="V23" i="1"/>
  <c r="T23" i="1"/>
  <c r="V32" i="1"/>
  <c r="U32" i="1"/>
  <c r="T32" i="1"/>
  <c r="V27" i="1"/>
  <c r="T27" i="1"/>
  <c r="V22" i="1"/>
  <c r="T22" i="1"/>
  <c r="V17" i="1"/>
  <c r="T17" i="1"/>
  <c r="V29" i="1" l="1"/>
  <c r="T29" i="1"/>
  <c r="B49" i="1"/>
  <c r="U29" i="1"/>
  <c r="V49" i="1"/>
  <c r="U49" i="1"/>
  <c r="T49" i="1"/>
</calcChain>
</file>

<file path=xl/sharedStrings.xml><?xml version="1.0" encoding="utf-8"?>
<sst xmlns="http://schemas.openxmlformats.org/spreadsheetml/2006/main" count="88" uniqueCount="77">
  <si>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</si>
  <si>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</si>
  <si>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</si>
  <si>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</si>
  <si>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</si>
  <si>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</si>
  <si>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</si>
  <si>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</si>
  <si>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</si>
  <si>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</si>
  <si>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</si>
  <si>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</si>
  <si>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</si>
  <si>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</si>
  <si>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</si>
  <si>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</si>
  <si>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</si>
  <si>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INJ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</si>
  <si>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</si>
  <si>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</si>
  <si>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</si>
  <si>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</si>
  <si>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</si>
  <si>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</si>
  <si>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</si>
  <si>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</si>
  <si>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</si>
  <si>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</si>
  <si>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</si>
  <si>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</si>
  <si>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</si>
  <si>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</si>
  <si>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</si>
  <si>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</si>
  <si>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</si>
  <si>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</si>
  <si>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</si>
  <si>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Nola, Aaron</t>
  </si>
  <si>
    <t>Correa, Carlos</t>
  </si>
  <si>
    <t>Alonso, Pete</t>
  </si>
  <si>
    <t>Barlow, Scott</t>
  </si>
  <si>
    <t>Gallen, Zac</t>
  </si>
  <si>
    <t>Gonsolin, Tony</t>
  </si>
  <si>
    <t>2023-24 Pine Harbor Walkers</t>
  </si>
  <si>
    <t>Almonte, Yency</t>
  </si>
  <si>
    <t>Herget, Jimmy</t>
  </si>
  <si>
    <t>Holderman, Colin</t>
  </si>
  <si>
    <t>King, Michael</t>
  </si>
  <si>
    <t>Manning, Matt</t>
  </si>
  <si>
    <t>Morgan, Eli</t>
  </si>
  <si>
    <t>Nelson, Kyle</t>
  </si>
  <si>
    <t>Overton, Connor</t>
  </si>
  <si>
    <t>Pressly, Ryan</t>
  </si>
  <si>
    <t>Skubal, Tarik</t>
  </si>
  <si>
    <t>Thielbar, Caleb</t>
  </si>
  <si>
    <t>Verlander, Justin</t>
  </si>
  <si>
    <t>Andrus, Elvis</t>
  </si>
  <si>
    <t>Bregman, Alex</t>
  </si>
  <si>
    <t>Brown, Seth</t>
  </si>
  <si>
    <t>Cronenworth, Jake</t>
  </si>
  <si>
    <t>D'Arnaud, Travis</t>
  </si>
  <si>
    <t>Longoria, Evan</t>
  </si>
  <si>
    <t>Meneses, Joey</t>
  </si>
  <si>
    <t>Molina, Yadier</t>
  </si>
  <si>
    <t>Moore, Dylan</t>
  </si>
  <si>
    <t>Mullins, Cedric</t>
  </si>
  <si>
    <t>Nootbaar, Lars</t>
  </si>
  <si>
    <t>Robles, Victor</t>
  </si>
  <si>
    <t>Ruiz, Keibert</t>
  </si>
  <si>
    <t>Schoop, Jonathan</t>
  </si>
  <si>
    <t>Thompson, Trayce</t>
  </si>
  <si>
    <t>Yastrzemski, Mike</t>
  </si>
  <si>
    <t>Higgins, P.J.</t>
  </si>
  <si>
    <t>Haggerty, Sam</t>
  </si>
  <si>
    <t>Paredes, Isaac</t>
  </si>
  <si>
    <t>Final</t>
  </si>
  <si>
    <t>Choi, Ji-Man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</si>
</sst>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12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2" fontId="8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/>
  </cellXfs>
  <cellStyles count="2">
    <cellStyle name="Excel Built-in Normal 1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tabSelected="1" workbookViewId="0"/>
  </sheetViews>
  <sheetFormatPr defaultRowHeight="20.25" x14ac:dyDescent="0.3"/>
  <cols>
    <col min="1" max="1" width="19.28515625" bestFit="1" customWidth="1"/>
    <col min="2" max="2" width="6.140625" customWidth="1"/>
    <col min="3" max="9" width="7.140625" bestFit="1" customWidth="1"/>
    <col min="10" max="15" width="6.140625" customWidth="1"/>
    <col min="16" max="17" width="7.140625" bestFit="1" customWidth="1"/>
    <col min="18" max="18" width="8.140625" bestFit="1" customWidth="1"/>
    <col min="19" max="19" width="6.140625" customWidth="1"/>
    <col min="20" max="20" width="12.7109375" style="2" customWidth="1"/>
    <col min="21" max="22" width="12.7109375" customWidth="1"/>
  </cols>
  <sheetData>
    <row r="1" spans="1:22" ht="37.5" customHeight="1" x14ac:dyDescent="0.6">
      <c r="B1" s="16" t="s">
        <v>43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/>
    </row>
    <row r="2" spans="1:22" ht="14.1" customHeight="1" x14ac:dyDescent="0.3">
      <c r="A2" s="1" t="s">
        <v>75</v>
      </c>
    </row>
    <row r="3" spans="1:22" s="4" customFormat="1" ht="25.5" customHeight="1" x14ac:dyDescent="0.25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20.100000000000001" customHeight="1" x14ac:dyDescent="0.25">
      <c r="A4" s="13" t="s">
        <v>39</v>
      </c>
      <c r="B4" s="14">
        <v>99</v>
      </c>
      <c r="C4" s="14">
        <v>379</v>
      </c>
      <c r="D4" s="14">
        <v>54</v>
      </c>
      <c r="E4" s="14">
        <v>99</v>
      </c>
      <c r="F4" s="14">
        <v>64</v>
      </c>
      <c r="G4" s="14">
        <v>24</v>
      </c>
      <c r="H4" s="14">
        <v>0</v>
      </c>
      <c r="I4" s="14">
        <v>23</v>
      </c>
      <c r="J4" s="14">
        <v>24</v>
      </c>
      <c r="K4" s="14">
        <v>101</v>
      </c>
      <c r="L4" s="14">
        <v>12</v>
      </c>
      <c r="M4" s="14">
        <v>0</v>
      </c>
      <c r="N4" s="14">
        <v>4</v>
      </c>
      <c r="O4" s="14">
        <v>0</v>
      </c>
      <c r="P4" s="14">
        <v>0</v>
      </c>
      <c r="Q4" s="14">
        <v>5</v>
      </c>
      <c r="R4" s="14">
        <v>1</v>
      </c>
      <c r="S4" s="14">
        <v>16</v>
      </c>
      <c r="T4" s="6">
        <f t="shared" ref="T4:T24" si="0">+E4/C4</f>
        <v>0.26121372031662271</v>
      </c>
      <c r="U4" s="6">
        <f t="shared" ref="U4:U24" si="1">(E4+J4+L4)/(C4+J4+L4+Q4)</f>
        <v>0.32142857142857145</v>
      </c>
      <c r="V4" s="6">
        <f t="shared" ref="V4:V24" si="2">((E4-G4-H4-I4)+(G4*2)+(H4*3)+(I4*4))/C4</f>
        <v>0.50659630606860162</v>
      </c>
    </row>
    <row r="5" spans="1:22" ht="20.100000000000001" customHeight="1" x14ac:dyDescent="0.25">
      <c r="A5" s="13" t="s">
        <v>56</v>
      </c>
      <c r="B5" s="14">
        <v>46</v>
      </c>
      <c r="C5" s="14">
        <v>50</v>
      </c>
      <c r="D5" s="14">
        <v>8</v>
      </c>
      <c r="E5" s="14">
        <v>9</v>
      </c>
      <c r="F5" s="14">
        <v>5</v>
      </c>
      <c r="G5" s="14">
        <v>0</v>
      </c>
      <c r="H5" s="14">
        <v>1</v>
      </c>
      <c r="I5" s="14">
        <v>1</v>
      </c>
      <c r="J5" s="14">
        <v>3</v>
      </c>
      <c r="K5" s="14">
        <v>13</v>
      </c>
      <c r="L5" s="14">
        <v>0</v>
      </c>
      <c r="M5" s="14">
        <v>0</v>
      </c>
      <c r="N5" s="14">
        <v>4</v>
      </c>
      <c r="O5" s="14">
        <v>0</v>
      </c>
      <c r="P5" s="14">
        <v>0</v>
      </c>
      <c r="Q5" s="14">
        <v>0</v>
      </c>
      <c r="R5" s="14">
        <v>0</v>
      </c>
      <c r="S5" s="14">
        <v>3</v>
      </c>
      <c r="T5" s="6">
        <f t="shared" si="0"/>
        <v>0.18</v>
      </c>
      <c r="U5" s="6">
        <f t="shared" si="1"/>
        <v>0.22641509433962265</v>
      </c>
      <c r="V5" s="6">
        <f t="shared" si="2"/>
        <v>0.28000000000000003</v>
      </c>
    </row>
    <row r="6" spans="1:22" ht="20.100000000000001" customHeight="1" x14ac:dyDescent="0.25">
      <c r="A6" s="13" t="s">
        <v>57</v>
      </c>
      <c r="B6" s="14">
        <v>100</v>
      </c>
      <c r="C6" s="14">
        <v>332</v>
      </c>
      <c r="D6" s="14">
        <v>38</v>
      </c>
      <c r="E6" s="14">
        <v>74</v>
      </c>
      <c r="F6" s="14">
        <v>34</v>
      </c>
      <c r="G6" s="14">
        <v>18</v>
      </c>
      <c r="H6" s="14">
        <v>0</v>
      </c>
      <c r="I6" s="14">
        <v>10</v>
      </c>
      <c r="J6" s="14">
        <v>35</v>
      </c>
      <c r="K6" s="14">
        <v>63</v>
      </c>
      <c r="L6" s="14">
        <v>7</v>
      </c>
      <c r="M6" s="14">
        <v>3</v>
      </c>
      <c r="N6" s="14">
        <v>0</v>
      </c>
      <c r="O6" s="14">
        <v>0</v>
      </c>
      <c r="P6" s="14">
        <v>0</v>
      </c>
      <c r="Q6" s="14">
        <v>1</v>
      </c>
      <c r="R6" s="14">
        <v>0</v>
      </c>
      <c r="S6" s="14">
        <v>10</v>
      </c>
      <c r="T6" s="6">
        <f t="shared" si="0"/>
        <v>0.22289156626506024</v>
      </c>
      <c r="U6" s="6">
        <f t="shared" si="1"/>
        <v>0.30933333333333335</v>
      </c>
      <c r="V6" s="6">
        <f t="shared" si="2"/>
        <v>0.36746987951807231</v>
      </c>
    </row>
    <row r="7" spans="1:22" ht="20.100000000000001" customHeight="1" x14ac:dyDescent="0.25">
      <c r="A7" s="13" t="s">
        <v>58</v>
      </c>
      <c r="B7" s="14">
        <v>67</v>
      </c>
      <c r="C7" s="14">
        <v>135</v>
      </c>
      <c r="D7" s="14">
        <v>25</v>
      </c>
      <c r="E7" s="14">
        <v>28</v>
      </c>
      <c r="F7" s="14">
        <v>12</v>
      </c>
      <c r="G7" s="14">
        <v>3</v>
      </c>
      <c r="H7" s="14">
        <v>1</v>
      </c>
      <c r="I7" s="14">
        <v>7</v>
      </c>
      <c r="J7" s="14">
        <v>15</v>
      </c>
      <c r="K7" s="14">
        <v>48</v>
      </c>
      <c r="L7" s="14">
        <v>0</v>
      </c>
      <c r="M7" s="14">
        <v>2</v>
      </c>
      <c r="N7" s="14">
        <v>2</v>
      </c>
      <c r="O7" s="14">
        <v>1</v>
      </c>
      <c r="P7" s="14">
        <v>0</v>
      </c>
      <c r="Q7" s="14">
        <v>1</v>
      </c>
      <c r="R7" s="14">
        <v>0</v>
      </c>
      <c r="S7" s="14">
        <v>4</v>
      </c>
      <c r="T7" s="6">
        <f t="shared" si="0"/>
        <v>0.2074074074074074</v>
      </c>
      <c r="U7" s="6">
        <f t="shared" si="1"/>
        <v>0.28476821192052981</v>
      </c>
      <c r="V7" s="6">
        <f t="shared" si="2"/>
        <v>0.4</v>
      </c>
    </row>
    <row r="8" spans="1:22" ht="20.100000000000001" customHeight="1" x14ac:dyDescent="0.25">
      <c r="A8" s="13" t="s">
        <v>76</v>
      </c>
      <c r="B8" s="14">
        <v>12</v>
      </c>
      <c r="C8" s="14">
        <v>24</v>
      </c>
      <c r="D8" s="14">
        <v>1</v>
      </c>
      <c r="E8" s="14">
        <v>3</v>
      </c>
      <c r="F8" s="14">
        <v>1</v>
      </c>
      <c r="G8" s="14">
        <v>0</v>
      </c>
      <c r="H8" s="14">
        <v>0</v>
      </c>
      <c r="I8" s="14">
        <v>0</v>
      </c>
      <c r="J8" s="14">
        <v>6</v>
      </c>
      <c r="K8" s="14">
        <v>8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1</v>
      </c>
      <c r="T8" s="6">
        <f t="shared" ref="T8" si="3">+E8/C8</f>
        <v>0.125</v>
      </c>
      <c r="U8" s="6">
        <f t="shared" ref="U8" si="4">(E8+J8+L8)/(C8+J8+L8+Q8)</f>
        <v>0.3</v>
      </c>
      <c r="V8" s="6">
        <f t="shared" ref="V8" si="5">((E8-G8-H8-I8)+(G8*2)+(H8*3)+(I8*4))/C8</f>
        <v>0.125</v>
      </c>
    </row>
    <row r="9" spans="1:22" ht="20.100000000000001" customHeight="1" x14ac:dyDescent="0.25">
      <c r="A9" s="13" t="s">
        <v>38</v>
      </c>
      <c r="B9" s="14">
        <v>100</v>
      </c>
      <c r="C9" s="14">
        <v>366</v>
      </c>
      <c r="D9" s="14">
        <v>61</v>
      </c>
      <c r="E9" s="14">
        <v>107</v>
      </c>
      <c r="F9" s="14">
        <v>54</v>
      </c>
      <c r="G9" s="14">
        <v>15</v>
      </c>
      <c r="H9" s="14">
        <v>0</v>
      </c>
      <c r="I9" s="14">
        <v>23</v>
      </c>
      <c r="J9" s="14">
        <v>38</v>
      </c>
      <c r="K9" s="14">
        <v>100</v>
      </c>
      <c r="L9" s="14">
        <v>1</v>
      </c>
      <c r="M9" s="14">
        <v>8</v>
      </c>
      <c r="N9" s="14">
        <v>0</v>
      </c>
      <c r="O9" s="14">
        <v>0</v>
      </c>
      <c r="P9" s="14">
        <v>0</v>
      </c>
      <c r="Q9" s="14">
        <v>2</v>
      </c>
      <c r="R9" s="14">
        <v>0</v>
      </c>
      <c r="S9" s="14">
        <v>4</v>
      </c>
      <c r="T9" s="6">
        <f t="shared" si="0"/>
        <v>0.29234972677595628</v>
      </c>
      <c r="U9" s="6">
        <f t="shared" si="1"/>
        <v>0.35872235872235875</v>
      </c>
      <c r="V9" s="6">
        <f t="shared" si="2"/>
        <v>0.52185792349726778</v>
      </c>
    </row>
    <row r="10" spans="1:22" ht="20.100000000000001" customHeight="1" x14ac:dyDescent="0.25">
      <c r="A10" s="13" t="s">
        <v>59</v>
      </c>
      <c r="B10" s="14">
        <v>98</v>
      </c>
      <c r="C10" s="14">
        <v>313</v>
      </c>
      <c r="D10" s="14">
        <v>35</v>
      </c>
      <c r="E10" s="14">
        <v>69</v>
      </c>
      <c r="F10" s="14">
        <v>41</v>
      </c>
      <c r="G10" s="14">
        <v>18</v>
      </c>
      <c r="H10" s="14">
        <v>2</v>
      </c>
      <c r="I10" s="14">
        <v>11</v>
      </c>
      <c r="J10" s="14">
        <v>41</v>
      </c>
      <c r="K10" s="14">
        <v>79</v>
      </c>
      <c r="L10" s="14">
        <v>9</v>
      </c>
      <c r="M10" s="14">
        <v>3</v>
      </c>
      <c r="N10" s="14">
        <v>1</v>
      </c>
      <c r="O10" s="14">
        <v>0</v>
      </c>
      <c r="P10" s="14">
        <v>0</v>
      </c>
      <c r="Q10" s="14">
        <v>1</v>
      </c>
      <c r="R10" s="14">
        <v>2</v>
      </c>
      <c r="S10" s="14">
        <v>6</v>
      </c>
      <c r="T10" s="6">
        <f t="shared" si="0"/>
        <v>0.22044728434504793</v>
      </c>
      <c r="U10" s="6">
        <f t="shared" si="1"/>
        <v>0.32692307692307693</v>
      </c>
      <c r="V10" s="6">
        <f t="shared" si="2"/>
        <v>0.3961661341853035</v>
      </c>
    </row>
    <row r="11" spans="1:22" ht="20.100000000000001" customHeight="1" x14ac:dyDescent="0.25">
      <c r="A11" s="13" t="s">
        <v>60</v>
      </c>
      <c r="B11" s="14">
        <v>94</v>
      </c>
      <c r="C11" s="14">
        <v>274</v>
      </c>
      <c r="D11" s="14">
        <v>22</v>
      </c>
      <c r="E11" s="14">
        <v>70</v>
      </c>
      <c r="F11" s="14">
        <v>24</v>
      </c>
      <c r="G11" s="14">
        <v>17</v>
      </c>
      <c r="H11" s="14">
        <v>0</v>
      </c>
      <c r="I11" s="14">
        <v>8</v>
      </c>
      <c r="J11" s="14">
        <v>9</v>
      </c>
      <c r="K11" s="14">
        <v>69</v>
      </c>
      <c r="L11" s="14">
        <v>7</v>
      </c>
      <c r="M11" s="14">
        <v>0</v>
      </c>
      <c r="N11" s="14">
        <v>0</v>
      </c>
      <c r="O11" s="14">
        <v>0</v>
      </c>
      <c r="P11" s="14">
        <v>1</v>
      </c>
      <c r="Q11" s="14">
        <v>0</v>
      </c>
      <c r="R11" s="14">
        <v>1</v>
      </c>
      <c r="S11" s="14">
        <v>15</v>
      </c>
      <c r="T11" s="6">
        <f t="shared" si="0"/>
        <v>0.25547445255474455</v>
      </c>
      <c r="U11" s="6">
        <f t="shared" si="1"/>
        <v>0.29655172413793102</v>
      </c>
      <c r="V11" s="6">
        <f t="shared" si="2"/>
        <v>0.4051094890510949</v>
      </c>
    </row>
    <row r="12" spans="1:22" ht="20.100000000000001" customHeight="1" x14ac:dyDescent="0.25">
      <c r="A12" s="13" t="s">
        <v>73</v>
      </c>
      <c r="B12" s="14">
        <v>25</v>
      </c>
      <c r="C12" s="14">
        <v>45</v>
      </c>
      <c r="D12" s="14">
        <v>4</v>
      </c>
      <c r="E12" s="14">
        <v>12</v>
      </c>
      <c r="F12" s="14">
        <v>9</v>
      </c>
      <c r="G12" s="14">
        <v>4</v>
      </c>
      <c r="H12" s="14">
        <v>2</v>
      </c>
      <c r="I12" s="14">
        <v>2</v>
      </c>
      <c r="J12" s="14">
        <v>5</v>
      </c>
      <c r="K12" s="14">
        <v>14</v>
      </c>
      <c r="L12" s="14">
        <v>0</v>
      </c>
      <c r="M12" s="14">
        <v>0</v>
      </c>
      <c r="N12" s="14">
        <v>2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6">
        <f t="shared" ref="T12" si="6">+E12/C12</f>
        <v>0.26666666666666666</v>
      </c>
      <c r="U12" s="6">
        <f t="shared" ref="U12" si="7">(E12+J12+L12)/(C12+J12+L12+Q12)</f>
        <v>0.34</v>
      </c>
      <c r="V12" s="6">
        <f t="shared" ref="V12" si="8">((E12-G12-H12-I12)+(G12*2)+(H12*3)+(I12*4))/C12</f>
        <v>0.57777777777777772</v>
      </c>
    </row>
    <row r="13" spans="1:22" ht="20.100000000000001" customHeight="1" x14ac:dyDescent="0.25">
      <c r="A13" s="13" t="s">
        <v>72</v>
      </c>
      <c r="B13" s="14">
        <v>10</v>
      </c>
      <c r="C13" s="14">
        <v>12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4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6">
        <f t="shared" ref="T13" si="9">+E13/C13</f>
        <v>8.3333333333333329E-2</v>
      </c>
      <c r="U13" s="6">
        <f t="shared" ref="U13" si="10">(E13+J13+L13)/(C13+J13+L13+Q13)</f>
        <v>8.3333333333333329E-2</v>
      </c>
      <c r="V13" s="6">
        <f t="shared" ref="V13" si="11">((E13-G13-H13-I13)+(G13*2)+(H13*3)+(I13*4))/C13</f>
        <v>8.3333333333333329E-2</v>
      </c>
    </row>
    <row r="14" spans="1:22" ht="20.100000000000001" customHeight="1" x14ac:dyDescent="0.25">
      <c r="A14" s="13" t="s">
        <v>61</v>
      </c>
      <c r="B14" s="14">
        <v>5</v>
      </c>
      <c r="C14" s="14">
        <v>14</v>
      </c>
      <c r="D14" s="14">
        <v>0</v>
      </c>
      <c r="E14" s="14">
        <v>3</v>
      </c>
      <c r="F14" s="14">
        <v>0</v>
      </c>
      <c r="G14" s="14">
        <v>1</v>
      </c>
      <c r="H14" s="14">
        <v>0</v>
      </c>
      <c r="I14" s="14">
        <v>0</v>
      </c>
      <c r="J14" s="14">
        <v>0</v>
      </c>
      <c r="K14" s="14">
        <v>5</v>
      </c>
      <c r="L14" s="14">
        <v>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6">
        <f t="shared" ref="T14" si="12">+E14/C14</f>
        <v>0.21428571428571427</v>
      </c>
      <c r="U14" s="6">
        <f t="shared" ref="U14" si="13">(E14+J14+L14)/(C14+J14+L14+Q14)</f>
        <v>0.26666666666666666</v>
      </c>
      <c r="V14" s="6">
        <f t="shared" ref="V14" si="14">((E14-G14-H14-I14)+(G14*2)+(H14*3)+(I14*4))/C14</f>
        <v>0.2857142857142857</v>
      </c>
    </row>
    <row r="15" spans="1:22" ht="20.100000000000001" customHeight="1" x14ac:dyDescent="0.25">
      <c r="A15" s="13" t="s">
        <v>62</v>
      </c>
      <c r="B15" s="14">
        <v>70</v>
      </c>
      <c r="C15" s="14">
        <v>156</v>
      </c>
      <c r="D15" s="14">
        <v>11</v>
      </c>
      <c r="E15" s="14">
        <v>40</v>
      </c>
      <c r="F15" s="14">
        <v>24</v>
      </c>
      <c r="G15" s="14">
        <v>9</v>
      </c>
      <c r="H15" s="14">
        <v>1</v>
      </c>
      <c r="I15" s="14">
        <v>7</v>
      </c>
      <c r="J15" s="14">
        <v>6</v>
      </c>
      <c r="K15" s="14">
        <v>40</v>
      </c>
      <c r="L15" s="14">
        <v>0</v>
      </c>
      <c r="M15" s="14">
        <v>1</v>
      </c>
      <c r="N15" s="14">
        <v>1</v>
      </c>
      <c r="O15" s="14">
        <v>0</v>
      </c>
      <c r="P15" s="14">
        <v>0</v>
      </c>
      <c r="Q15" s="14">
        <v>1</v>
      </c>
      <c r="R15" s="14">
        <v>0</v>
      </c>
      <c r="S15" s="14">
        <v>8</v>
      </c>
      <c r="T15" s="6">
        <f t="shared" si="0"/>
        <v>0.25641025641025639</v>
      </c>
      <c r="U15" s="6">
        <f t="shared" si="1"/>
        <v>0.2822085889570552</v>
      </c>
      <c r="V15" s="6">
        <f t="shared" si="2"/>
        <v>0.46153846153846156</v>
      </c>
    </row>
    <row r="16" spans="1:22" ht="20.100000000000001" customHeight="1" x14ac:dyDescent="0.25">
      <c r="A16" s="13" t="s">
        <v>63</v>
      </c>
      <c r="B16" s="14">
        <v>71</v>
      </c>
      <c r="C16" s="14">
        <v>54</v>
      </c>
      <c r="D16" s="14">
        <v>5</v>
      </c>
      <c r="E16" s="14">
        <v>13</v>
      </c>
      <c r="F16" s="14">
        <v>4</v>
      </c>
      <c r="G16" s="14">
        <v>0</v>
      </c>
      <c r="H16" s="14">
        <v>0</v>
      </c>
      <c r="I16" s="14">
        <v>1</v>
      </c>
      <c r="J16" s="14">
        <v>0</v>
      </c>
      <c r="K16" s="14">
        <v>9</v>
      </c>
      <c r="L16" s="14">
        <v>1</v>
      </c>
      <c r="M16" s="14">
        <v>2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1</v>
      </c>
      <c r="T16" s="6">
        <f t="shared" si="0"/>
        <v>0.24074074074074073</v>
      </c>
      <c r="U16" s="6">
        <f t="shared" si="1"/>
        <v>0.25454545454545452</v>
      </c>
      <c r="V16" s="6">
        <f t="shared" si="2"/>
        <v>0.29629629629629628</v>
      </c>
    </row>
    <row r="17" spans="1:22" ht="20.100000000000001" customHeight="1" x14ac:dyDescent="0.25">
      <c r="A17" s="13" t="s">
        <v>64</v>
      </c>
      <c r="B17" s="14">
        <v>64</v>
      </c>
      <c r="C17" s="14">
        <v>120</v>
      </c>
      <c r="D17" s="14">
        <v>19</v>
      </c>
      <c r="E17" s="14">
        <v>18</v>
      </c>
      <c r="F17" s="14">
        <v>11</v>
      </c>
      <c r="G17" s="14">
        <v>1</v>
      </c>
      <c r="H17" s="14">
        <v>1</v>
      </c>
      <c r="I17" s="14">
        <v>4</v>
      </c>
      <c r="J17" s="14">
        <v>10</v>
      </c>
      <c r="K17" s="14">
        <v>54</v>
      </c>
      <c r="L17" s="14">
        <v>9</v>
      </c>
      <c r="M17" s="14">
        <v>0</v>
      </c>
      <c r="N17" s="14">
        <v>18</v>
      </c>
      <c r="O17" s="14">
        <v>4</v>
      </c>
      <c r="P17" s="14">
        <v>0</v>
      </c>
      <c r="Q17" s="14">
        <v>1</v>
      </c>
      <c r="R17" s="14">
        <v>2</v>
      </c>
      <c r="S17" s="14">
        <v>3</v>
      </c>
      <c r="T17" s="6">
        <f t="shared" si="0"/>
        <v>0.15</v>
      </c>
      <c r="U17" s="6">
        <f t="shared" si="1"/>
        <v>0.26428571428571429</v>
      </c>
      <c r="V17" s="6">
        <f t="shared" si="2"/>
        <v>0.27500000000000002</v>
      </c>
    </row>
    <row r="18" spans="1:22" ht="20.100000000000001" customHeight="1" x14ac:dyDescent="0.25">
      <c r="A18" s="13" t="s">
        <v>65</v>
      </c>
      <c r="B18" s="14">
        <v>89</v>
      </c>
      <c r="C18" s="14">
        <v>296</v>
      </c>
      <c r="D18" s="14">
        <v>40</v>
      </c>
      <c r="E18" s="14">
        <v>89</v>
      </c>
      <c r="F18" s="14">
        <v>25</v>
      </c>
      <c r="G18" s="14">
        <v>23</v>
      </c>
      <c r="H18" s="14">
        <v>2</v>
      </c>
      <c r="I18" s="14">
        <v>7</v>
      </c>
      <c r="J18" s="14">
        <v>13</v>
      </c>
      <c r="K18" s="14">
        <v>57</v>
      </c>
      <c r="L18" s="14">
        <v>4</v>
      </c>
      <c r="M18" s="14">
        <v>0</v>
      </c>
      <c r="N18" s="14">
        <v>11</v>
      </c>
      <c r="O18" s="14">
        <v>4</v>
      </c>
      <c r="P18" s="14">
        <v>3</v>
      </c>
      <c r="Q18" s="14">
        <v>1</v>
      </c>
      <c r="R18" s="14">
        <v>0</v>
      </c>
      <c r="S18" s="14">
        <v>8</v>
      </c>
      <c r="T18" s="6">
        <f t="shared" si="0"/>
        <v>0.30067567567567566</v>
      </c>
      <c r="U18" s="6">
        <f t="shared" si="1"/>
        <v>0.33757961783439489</v>
      </c>
      <c r="V18" s="6">
        <f t="shared" si="2"/>
        <v>0.46283783783783783</v>
      </c>
    </row>
    <row r="19" spans="1:22" ht="20.100000000000001" customHeight="1" x14ac:dyDescent="0.25">
      <c r="A19" s="13" t="s">
        <v>66</v>
      </c>
      <c r="B19" s="14">
        <v>89</v>
      </c>
      <c r="C19" s="14">
        <v>198</v>
      </c>
      <c r="D19" s="14">
        <v>23</v>
      </c>
      <c r="E19" s="14">
        <v>45</v>
      </c>
      <c r="F19" s="14">
        <v>29</v>
      </c>
      <c r="G19" s="14">
        <v>10</v>
      </c>
      <c r="H19" s="14">
        <v>4</v>
      </c>
      <c r="I19" s="14">
        <v>8</v>
      </c>
      <c r="J19" s="14">
        <v>35</v>
      </c>
      <c r="K19" s="14">
        <v>53</v>
      </c>
      <c r="L19" s="14">
        <v>2</v>
      </c>
      <c r="M19" s="14">
        <v>1</v>
      </c>
      <c r="N19" s="14">
        <v>1</v>
      </c>
      <c r="O19" s="14">
        <v>1</v>
      </c>
      <c r="P19" s="14">
        <v>0</v>
      </c>
      <c r="Q19" s="14">
        <v>2</v>
      </c>
      <c r="R19" s="14">
        <v>1</v>
      </c>
      <c r="S19" s="14">
        <v>1</v>
      </c>
      <c r="T19" s="6">
        <f t="shared" si="0"/>
        <v>0.22727272727272727</v>
      </c>
      <c r="U19" s="6">
        <f t="shared" si="1"/>
        <v>0.34599156118143459</v>
      </c>
      <c r="V19" s="6">
        <f t="shared" si="2"/>
        <v>0.43939393939393939</v>
      </c>
    </row>
    <row r="20" spans="1:22" ht="20.100000000000001" customHeight="1" x14ac:dyDescent="0.25">
      <c r="A20" s="13" t="s">
        <v>74</v>
      </c>
      <c r="B20" s="14">
        <v>24</v>
      </c>
      <c r="C20" s="14">
        <v>43</v>
      </c>
      <c r="D20" s="14">
        <v>3</v>
      </c>
      <c r="E20" s="14">
        <v>6</v>
      </c>
      <c r="F20" s="14">
        <v>5</v>
      </c>
      <c r="G20" s="14">
        <v>1</v>
      </c>
      <c r="H20" s="14">
        <v>1</v>
      </c>
      <c r="I20" s="14">
        <v>1</v>
      </c>
      <c r="J20" s="14">
        <v>7</v>
      </c>
      <c r="K20" s="14">
        <v>13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1</v>
      </c>
      <c r="R20" s="14">
        <v>0</v>
      </c>
      <c r="S20" s="14">
        <v>0</v>
      </c>
      <c r="T20" s="6">
        <f t="shared" ref="T20" si="15">+E20/C20</f>
        <v>0.13953488372093023</v>
      </c>
      <c r="U20" s="6">
        <f t="shared" ref="U20" si="16">(E20+J20+L20)/(C20+J20+L20+Q20)</f>
        <v>0.25490196078431371</v>
      </c>
      <c r="V20" s="6">
        <f t="shared" ref="V20" si="17">((E20-G20-H20-I20)+(G20*2)+(H20*3)+(I20*4))/C20</f>
        <v>0.27906976744186046</v>
      </c>
    </row>
    <row r="21" spans="1:22" ht="20.100000000000001" customHeight="1" x14ac:dyDescent="0.25">
      <c r="A21" s="13" t="s">
        <v>67</v>
      </c>
      <c r="B21" s="14">
        <v>58</v>
      </c>
      <c r="C21" s="14">
        <v>99</v>
      </c>
      <c r="D21" s="14">
        <v>16</v>
      </c>
      <c r="E21" s="14">
        <v>23</v>
      </c>
      <c r="F21" s="14">
        <v>4</v>
      </c>
      <c r="G21" s="14">
        <v>6</v>
      </c>
      <c r="H21" s="14">
        <v>2</v>
      </c>
      <c r="I21" s="14">
        <v>0</v>
      </c>
      <c r="J21" s="14">
        <v>1</v>
      </c>
      <c r="K21" s="14">
        <v>22</v>
      </c>
      <c r="L21" s="14">
        <v>5</v>
      </c>
      <c r="M21" s="14">
        <v>2</v>
      </c>
      <c r="N21" s="14">
        <v>6</v>
      </c>
      <c r="O21" s="14">
        <v>1</v>
      </c>
      <c r="P21" s="14">
        <v>6</v>
      </c>
      <c r="Q21" s="14">
        <v>1</v>
      </c>
      <c r="R21" s="14">
        <v>0</v>
      </c>
      <c r="S21" s="14">
        <v>1</v>
      </c>
      <c r="T21" s="6">
        <f t="shared" si="0"/>
        <v>0.23232323232323232</v>
      </c>
      <c r="U21" s="6">
        <f t="shared" si="1"/>
        <v>0.27358490566037735</v>
      </c>
      <c r="V21" s="6">
        <f t="shared" si="2"/>
        <v>0.33333333333333331</v>
      </c>
    </row>
    <row r="22" spans="1:22" ht="20.100000000000001" customHeight="1" x14ac:dyDescent="0.25">
      <c r="A22" s="13" t="s">
        <v>68</v>
      </c>
      <c r="B22" s="14">
        <v>10</v>
      </c>
      <c r="C22" s="14">
        <v>16</v>
      </c>
      <c r="D22" s="14">
        <v>0</v>
      </c>
      <c r="E22" s="14">
        <v>3</v>
      </c>
      <c r="F22" s="14">
        <v>1</v>
      </c>
      <c r="G22" s="14">
        <v>1</v>
      </c>
      <c r="H22" s="14">
        <v>0</v>
      </c>
      <c r="I22" s="14">
        <v>0</v>
      </c>
      <c r="J22" s="14">
        <v>2</v>
      </c>
      <c r="K22" s="14">
        <v>6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6">
        <f t="shared" si="0"/>
        <v>0.1875</v>
      </c>
      <c r="U22" s="6">
        <f t="shared" si="1"/>
        <v>0.27777777777777779</v>
      </c>
      <c r="V22" s="6">
        <f t="shared" si="2"/>
        <v>0.25</v>
      </c>
    </row>
    <row r="23" spans="1:22" ht="20.100000000000001" customHeight="1" x14ac:dyDescent="0.25">
      <c r="A23" s="13" t="s">
        <v>69</v>
      </c>
      <c r="B23" s="14">
        <v>74</v>
      </c>
      <c r="C23" s="14">
        <v>67</v>
      </c>
      <c r="D23" s="14">
        <v>7</v>
      </c>
      <c r="E23" s="14">
        <v>11</v>
      </c>
      <c r="F23" s="14">
        <v>4</v>
      </c>
      <c r="G23" s="14">
        <v>0</v>
      </c>
      <c r="H23" s="14">
        <v>0</v>
      </c>
      <c r="I23" s="14">
        <v>1</v>
      </c>
      <c r="J23" s="14">
        <v>1</v>
      </c>
      <c r="K23" s="14">
        <v>16</v>
      </c>
      <c r="L23" s="14">
        <v>0</v>
      </c>
      <c r="M23" s="14">
        <v>0</v>
      </c>
      <c r="N23" s="14">
        <v>1</v>
      </c>
      <c r="O23" s="14">
        <v>0</v>
      </c>
      <c r="P23" s="14">
        <v>1</v>
      </c>
      <c r="Q23" s="14">
        <v>0</v>
      </c>
      <c r="R23" s="14">
        <v>0</v>
      </c>
      <c r="S23" s="14">
        <v>2</v>
      </c>
      <c r="T23" s="6">
        <f t="shared" si="0"/>
        <v>0.16417910447761194</v>
      </c>
      <c r="U23" s="6">
        <f t="shared" si="1"/>
        <v>0.17647058823529413</v>
      </c>
      <c r="V23" s="6">
        <f t="shared" si="2"/>
        <v>0.20895522388059701</v>
      </c>
    </row>
    <row r="24" spans="1:22" ht="20.100000000000001" customHeight="1" x14ac:dyDescent="0.25">
      <c r="A24" s="13" t="s">
        <v>70</v>
      </c>
      <c r="B24" s="14">
        <v>69</v>
      </c>
      <c r="C24" s="14">
        <v>134</v>
      </c>
      <c r="D24" s="14">
        <v>20</v>
      </c>
      <c r="E24" s="14">
        <v>29</v>
      </c>
      <c r="F24" s="14">
        <v>27</v>
      </c>
      <c r="G24" s="14">
        <v>4</v>
      </c>
      <c r="H24" s="14">
        <v>2</v>
      </c>
      <c r="I24" s="14">
        <v>8</v>
      </c>
      <c r="J24" s="14">
        <v>22</v>
      </c>
      <c r="K24" s="14">
        <v>54</v>
      </c>
      <c r="L24" s="14">
        <v>2</v>
      </c>
      <c r="M24" s="14">
        <v>0</v>
      </c>
      <c r="N24" s="14">
        <v>3</v>
      </c>
      <c r="O24" s="14">
        <v>0</v>
      </c>
      <c r="P24" s="14">
        <v>1</v>
      </c>
      <c r="Q24" s="14">
        <v>1</v>
      </c>
      <c r="R24" s="14">
        <v>2</v>
      </c>
      <c r="S24" s="14">
        <v>2</v>
      </c>
      <c r="T24" s="6">
        <f t="shared" si="0"/>
        <v>0.21641791044776118</v>
      </c>
      <c r="U24" s="6">
        <f t="shared" si="1"/>
        <v>0.33333333333333331</v>
      </c>
      <c r="V24" s="6">
        <f t="shared" si="2"/>
        <v>0.45522388059701491</v>
      </c>
    </row>
    <row r="25" spans="1:22" ht="20.100000000000001" customHeight="1" x14ac:dyDescent="0.25">
      <c r="A25" s="13" t="s">
        <v>71</v>
      </c>
      <c r="B25" s="14">
        <v>94</v>
      </c>
      <c r="C25" s="14">
        <v>193</v>
      </c>
      <c r="D25" s="14">
        <v>21</v>
      </c>
      <c r="E25" s="14">
        <v>38</v>
      </c>
      <c r="F25" s="14">
        <v>20</v>
      </c>
      <c r="G25" s="14">
        <v>13</v>
      </c>
      <c r="H25" s="14">
        <v>0</v>
      </c>
      <c r="I25" s="14">
        <v>7</v>
      </c>
      <c r="J25" s="14">
        <v>21</v>
      </c>
      <c r="K25" s="14">
        <v>65</v>
      </c>
      <c r="L25" s="14">
        <v>1</v>
      </c>
      <c r="M25" s="14">
        <v>1</v>
      </c>
      <c r="N25" s="14">
        <v>3</v>
      </c>
      <c r="O25" s="14">
        <v>0</v>
      </c>
      <c r="P25" s="14">
        <v>5</v>
      </c>
      <c r="Q25" s="14">
        <v>0</v>
      </c>
      <c r="R25" s="14">
        <v>0</v>
      </c>
      <c r="S25" s="14">
        <v>1</v>
      </c>
      <c r="T25" s="6">
        <f t="shared" ref="T25" si="18">+E25/C25</f>
        <v>0.19689119170984457</v>
      </c>
      <c r="U25" s="6">
        <f t="shared" ref="U25" si="19">(E25+J25+L25)/(C25+J25+L25+Q25)</f>
        <v>0.27906976744186046</v>
      </c>
      <c r="V25" s="6">
        <f t="shared" ref="V25" si="20">((E25-G25-H25-I25)+(G25*2)+(H25*3)+(I25*4))/C25</f>
        <v>0.37305699481865284</v>
      </c>
    </row>
    <row r="26" spans="1:22" ht="20.100000000000001" customHeight="1" x14ac:dyDescent="0.25">
      <c r="A26" s="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6"/>
      <c r="U26" s="6"/>
      <c r="V26" s="6"/>
    </row>
    <row r="27" spans="1:22" ht="18" x14ac:dyDescent="0.25">
      <c r="A27" s="4" t="s">
        <v>22</v>
      </c>
      <c r="B27" s="14">
        <v>0</v>
      </c>
      <c r="C27" s="14">
        <v>1</v>
      </c>
      <c r="D27" s="14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  <c r="M27" s="14">
        <v>8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6">
        <f>+E27/C27</f>
        <v>0</v>
      </c>
      <c r="U27" s="6">
        <f>(E27+J27+L27)/(C27+J27+L27+Q27)</f>
        <v>0</v>
      </c>
      <c r="V27" s="6">
        <f>((E27-G27-H27-I27)+(G27*2)+(H27*3)+(I27*4))/C27</f>
        <v>0</v>
      </c>
    </row>
    <row r="28" spans="1:22" x14ac:dyDescent="0.3">
      <c r="A28" s="4" t="s">
        <v>23</v>
      </c>
      <c r="U28" s="6"/>
    </row>
    <row r="29" spans="1:22" s="1" customFormat="1" ht="18" x14ac:dyDescent="0.25">
      <c r="A29" s="7" t="s">
        <v>24</v>
      </c>
      <c r="B29" s="1">
        <f>C49</f>
        <v>100</v>
      </c>
      <c r="C29" s="1">
        <f t="shared" ref="C29:S29" si="21">+SUM(C4:C27)</f>
        <v>3321</v>
      </c>
      <c r="D29" s="1">
        <f t="shared" si="21"/>
        <v>414</v>
      </c>
      <c r="E29" s="1">
        <f t="shared" si="21"/>
        <v>790</v>
      </c>
      <c r="F29" s="1">
        <f t="shared" si="21"/>
        <v>398</v>
      </c>
      <c r="G29" s="1">
        <f t="shared" si="21"/>
        <v>168</v>
      </c>
      <c r="H29" s="1">
        <f t="shared" si="21"/>
        <v>19</v>
      </c>
      <c r="I29" s="1">
        <f t="shared" si="21"/>
        <v>129</v>
      </c>
      <c r="J29" s="1">
        <f t="shared" si="21"/>
        <v>294</v>
      </c>
      <c r="K29" s="1">
        <f t="shared" si="21"/>
        <v>894</v>
      </c>
      <c r="L29" s="1">
        <f t="shared" si="21"/>
        <v>61</v>
      </c>
      <c r="M29" s="1">
        <f t="shared" si="21"/>
        <v>31</v>
      </c>
      <c r="N29" s="1">
        <f t="shared" si="21"/>
        <v>57</v>
      </c>
      <c r="O29" s="1">
        <f t="shared" si="21"/>
        <v>12</v>
      </c>
      <c r="P29" s="1">
        <f t="shared" si="21"/>
        <v>17</v>
      </c>
      <c r="Q29" s="1">
        <f t="shared" si="21"/>
        <v>18</v>
      </c>
      <c r="R29" s="1">
        <f t="shared" si="21"/>
        <v>9</v>
      </c>
      <c r="S29" s="1">
        <f t="shared" si="21"/>
        <v>86</v>
      </c>
      <c r="T29" s="6">
        <f>+E29/C29</f>
        <v>0.23788015657934358</v>
      </c>
      <c r="U29" s="6">
        <f>(E29+J29+L29)/(C29+J29+L29+Q29)</f>
        <v>0.30996210070384406</v>
      </c>
      <c r="V29" s="6">
        <f>((E29-G29-H29-I29)+(G29*2)+(H29*3)+(I29*4))/C29</f>
        <v>0.41644083107497742</v>
      </c>
    </row>
    <row r="30" spans="1:22" s="1" customFormat="1" ht="18" x14ac:dyDescent="0.25">
      <c r="A30" s="7"/>
      <c r="T30" s="6"/>
      <c r="U30" s="6"/>
      <c r="V30" s="6"/>
    </row>
    <row r="31" spans="1:22" s="8" customFormat="1" ht="25.5" customHeight="1" x14ac:dyDescent="0.25">
      <c r="A31" s="3" t="s">
        <v>22</v>
      </c>
      <c r="B31" s="1" t="s">
        <v>25</v>
      </c>
      <c r="C31" s="1" t="s">
        <v>26</v>
      </c>
      <c r="D31" s="1" t="s">
        <v>27</v>
      </c>
      <c r="E31" s="1" t="s">
        <v>3</v>
      </c>
      <c r="F31" s="1" t="s">
        <v>28</v>
      </c>
      <c r="G31" s="1" t="s">
        <v>4</v>
      </c>
      <c r="H31" s="1" t="s">
        <v>9</v>
      </c>
      <c r="I31" s="1" t="s">
        <v>10</v>
      </c>
      <c r="J31" s="1" t="s">
        <v>29</v>
      </c>
      <c r="K31" s="1" t="s">
        <v>30</v>
      </c>
      <c r="L31" s="1" t="s">
        <v>31</v>
      </c>
      <c r="M31" s="1" t="s">
        <v>32</v>
      </c>
      <c r="N31" s="1" t="s">
        <v>33</v>
      </c>
      <c r="O31" s="1" t="s">
        <v>34</v>
      </c>
      <c r="P31" s="1" t="s">
        <v>8</v>
      </c>
      <c r="Q31" s="1" t="s">
        <v>18</v>
      </c>
      <c r="R31" s="1" t="s">
        <v>2</v>
      </c>
      <c r="T31" s="1" t="s">
        <v>35</v>
      </c>
      <c r="U31" s="1" t="s">
        <v>19</v>
      </c>
      <c r="V31" s="1" t="s">
        <v>36</v>
      </c>
    </row>
    <row r="32" spans="1:22" ht="18" customHeight="1" x14ac:dyDescent="0.3">
      <c r="A32" s="13" t="s">
        <v>44</v>
      </c>
      <c r="B32" s="14">
        <v>20</v>
      </c>
      <c r="C32" s="14">
        <v>0</v>
      </c>
      <c r="D32" s="15">
        <v>24.667000000000002</v>
      </c>
      <c r="E32" s="14">
        <v>9</v>
      </c>
      <c r="F32" s="14">
        <v>7</v>
      </c>
      <c r="G32" s="14">
        <v>20</v>
      </c>
      <c r="H32" s="14">
        <v>7</v>
      </c>
      <c r="I32" s="14">
        <v>20</v>
      </c>
      <c r="J32" s="14">
        <v>2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2</v>
      </c>
      <c r="Q32" s="14">
        <v>1</v>
      </c>
      <c r="R32" s="14">
        <v>95</v>
      </c>
      <c r="T32" s="9">
        <f>F32*9/D32</f>
        <v>2.5540195402764825</v>
      </c>
      <c r="U32" s="10">
        <f>+G32/R32</f>
        <v>0.21052631578947367</v>
      </c>
      <c r="V32" s="10">
        <f>(G32+H32)/D32</f>
        <v>1.0945798029756353</v>
      </c>
    </row>
    <row r="33" spans="1:22" ht="18" customHeight="1" x14ac:dyDescent="0.3">
      <c r="A33" s="13" t="s">
        <v>40</v>
      </c>
      <c r="B33" s="14">
        <v>34</v>
      </c>
      <c r="C33" s="14">
        <v>0</v>
      </c>
      <c r="D33" s="15">
        <v>48.332999999999998</v>
      </c>
      <c r="E33" s="14">
        <v>20</v>
      </c>
      <c r="F33" s="14">
        <v>15</v>
      </c>
      <c r="G33" s="14">
        <v>27</v>
      </c>
      <c r="H33" s="14">
        <v>18</v>
      </c>
      <c r="I33" s="14">
        <v>46</v>
      </c>
      <c r="J33" s="14">
        <v>3</v>
      </c>
      <c r="K33" s="14">
        <v>4</v>
      </c>
      <c r="L33" s="14">
        <v>0</v>
      </c>
      <c r="M33" s="14">
        <v>0</v>
      </c>
      <c r="N33" s="14">
        <v>0</v>
      </c>
      <c r="O33" s="14">
        <v>7</v>
      </c>
      <c r="P33" s="14">
        <v>4</v>
      </c>
      <c r="Q33" s="14">
        <v>4</v>
      </c>
      <c r="R33" s="14">
        <v>166</v>
      </c>
      <c r="T33" s="9">
        <f t="shared" ref="T33:T47" si="22">F33*9/D33</f>
        <v>2.7931227111911117</v>
      </c>
      <c r="U33" s="10">
        <f t="shared" ref="U33:U47" si="23">+G33/R33</f>
        <v>0.16265060240963855</v>
      </c>
      <c r="V33" s="10">
        <f t="shared" ref="V33:V47" si="24">(G33+H33)/D33</f>
        <v>0.93104090373037063</v>
      </c>
    </row>
    <row r="34" spans="1:22" ht="18" customHeight="1" x14ac:dyDescent="0.3">
      <c r="A34" s="13" t="s">
        <v>41</v>
      </c>
      <c r="B34" s="14">
        <v>20</v>
      </c>
      <c r="C34" s="14">
        <v>20</v>
      </c>
      <c r="D34" s="15">
        <v>129</v>
      </c>
      <c r="E34" s="14">
        <v>53</v>
      </c>
      <c r="F34" s="14">
        <v>51</v>
      </c>
      <c r="G34" s="14">
        <v>101</v>
      </c>
      <c r="H34" s="14">
        <v>36</v>
      </c>
      <c r="I34" s="14">
        <v>136</v>
      </c>
      <c r="J34" s="14">
        <v>12</v>
      </c>
      <c r="K34" s="14">
        <v>8</v>
      </c>
      <c r="L34" s="14">
        <v>0</v>
      </c>
      <c r="M34" s="14">
        <v>1</v>
      </c>
      <c r="N34" s="14">
        <v>0</v>
      </c>
      <c r="O34" s="14">
        <v>4</v>
      </c>
      <c r="P34" s="14">
        <v>18</v>
      </c>
      <c r="Q34" s="14">
        <v>12</v>
      </c>
      <c r="R34" s="14">
        <v>474</v>
      </c>
      <c r="T34" s="9">
        <f>F34*9/D34</f>
        <v>3.558139534883721</v>
      </c>
      <c r="U34" s="10">
        <f>+G34/R34</f>
        <v>0.21308016877637131</v>
      </c>
      <c r="V34" s="10">
        <f>(G34+H34)/D34</f>
        <v>1.0620155038759691</v>
      </c>
    </row>
    <row r="35" spans="1:22" ht="18" customHeight="1" x14ac:dyDescent="0.3">
      <c r="A35" s="13" t="s">
        <v>42</v>
      </c>
      <c r="B35" s="14">
        <v>17</v>
      </c>
      <c r="C35" s="14">
        <v>17</v>
      </c>
      <c r="D35" s="15">
        <v>91</v>
      </c>
      <c r="E35" s="14">
        <v>24</v>
      </c>
      <c r="F35" s="14">
        <v>21</v>
      </c>
      <c r="G35" s="14">
        <v>59</v>
      </c>
      <c r="H35" s="14">
        <v>23</v>
      </c>
      <c r="I35" s="14">
        <v>90</v>
      </c>
      <c r="J35" s="14">
        <v>8</v>
      </c>
      <c r="K35" s="14">
        <v>3</v>
      </c>
      <c r="L35" s="14">
        <v>0</v>
      </c>
      <c r="M35" s="14">
        <v>0</v>
      </c>
      <c r="N35" s="14">
        <v>0</v>
      </c>
      <c r="O35" s="14">
        <v>2</v>
      </c>
      <c r="P35" s="14">
        <v>7</v>
      </c>
      <c r="Q35" s="14">
        <v>3</v>
      </c>
      <c r="R35" s="14">
        <v>325</v>
      </c>
      <c r="T35" s="9">
        <f>F35*9/D35</f>
        <v>2.0769230769230771</v>
      </c>
      <c r="U35" s="10">
        <f>+G35/R35</f>
        <v>0.18153846153846154</v>
      </c>
      <c r="V35" s="10">
        <f>(G35+H35)/D35</f>
        <v>0.90109890109890112</v>
      </c>
    </row>
    <row r="36" spans="1:22" ht="18" customHeight="1" x14ac:dyDescent="0.3">
      <c r="A36" s="13" t="s">
        <v>45</v>
      </c>
      <c r="B36" s="14">
        <v>37</v>
      </c>
      <c r="C36" s="14">
        <v>0</v>
      </c>
      <c r="D36" s="15">
        <v>43.332999999999998</v>
      </c>
      <c r="E36" s="14">
        <v>11</v>
      </c>
      <c r="F36" s="14">
        <v>10</v>
      </c>
      <c r="G36" s="14">
        <v>26</v>
      </c>
      <c r="H36" s="14">
        <v>11</v>
      </c>
      <c r="I36" s="14">
        <v>42</v>
      </c>
      <c r="J36" s="14">
        <v>4</v>
      </c>
      <c r="K36" s="14">
        <v>2</v>
      </c>
      <c r="L36" s="14">
        <v>1</v>
      </c>
      <c r="M36" s="14">
        <v>0</v>
      </c>
      <c r="N36" s="14">
        <v>0</v>
      </c>
      <c r="O36" s="14">
        <v>2</v>
      </c>
      <c r="P36" s="14">
        <v>3</v>
      </c>
      <c r="Q36" s="14">
        <v>5</v>
      </c>
      <c r="R36" s="14">
        <v>151</v>
      </c>
      <c r="T36" s="9">
        <f>F36*9/D36</f>
        <v>2.0769390533773335</v>
      </c>
      <c r="U36" s="10">
        <f>+G36/R36</f>
        <v>0.17218543046357615</v>
      </c>
      <c r="V36" s="10">
        <f>(G36+H36)/D36</f>
        <v>0.85385272194401496</v>
      </c>
    </row>
    <row r="37" spans="1:22" ht="18" customHeight="1" x14ac:dyDescent="0.3">
      <c r="A37" s="13" t="s">
        <v>46</v>
      </c>
      <c r="B37" s="14">
        <v>13</v>
      </c>
      <c r="C37" s="14">
        <v>0</v>
      </c>
      <c r="D37" s="15">
        <v>20</v>
      </c>
      <c r="E37" s="14">
        <v>8</v>
      </c>
      <c r="F37" s="14">
        <v>4</v>
      </c>
      <c r="G37" s="14">
        <v>20</v>
      </c>
      <c r="H37" s="14">
        <v>7</v>
      </c>
      <c r="I37" s="14">
        <v>15</v>
      </c>
      <c r="J37" s="14">
        <v>0</v>
      </c>
      <c r="K37" s="14">
        <v>0</v>
      </c>
      <c r="L37" s="14">
        <v>1</v>
      </c>
      <c r="M37" s="14">
        <v>0</v>
      </c>
      <c r="N37" s="14">
        <v>0</v>
      </c>
      <c r="O37" s="14">
        <v>1</v>
      </c>
      <c r="P37" s="14">
        <v>1</v>
      </c>
      <c r="Q37" s="14">
        <v>4</v>
      </c>
      <c r="R37" s="14">
        <v>77</v>
      </c>
      <c r="T37" s="9">
        <f>F37*9/D37</f>
        <v>1.8</v>
      </c>
      <c r="U37" s="10">
        <f>+G37/R37</f>
        <v>0.25974025974025972</v>
      </c>
      <c r="V37" s="10">
        <f>(G37+H37)/D37</f>
        <v>1.35</v>
      </c>
    </row>
    <row r="38" spans="1:22" ht="18" customHeight="1" x14ac:dyDescent="0.3">
      <c r="A38" s="13" t="s">
        <v>47</v>
      </c>
      <c r="B38" s="14">
        <v>24</v>
      </c>
      <c r="C38" s="14">
        <v>0</v>
      </c>
      <c r="D38" s="15">
        <v>32.332999999999998</v>
      </c>
      <c r="E38" s="14">
        <v>14</v>
      </c>
      <c r="F38" s="14">
        <v>13</v>
      </c>
      <c r="G38" s="14">
        <v>30</v>
      </c>
      <c r="H38" s="14">
        <v>10</v>
      </c>
      <c r="I38" s="14">
        <v>43</v>
      </c>
      <c r="J38" s="14">
        <v>4</v>
      </c>
      <c r="K38" s="14">
        <v>1</v>
      </c>
      <c r="L38" s="14">
        <v>1</v>
      </c>
      <c r="M38" s="14">
        <v>0</v>
      </c>
      <c r="N38" s="14">
        <v>0</v>
      </c>
      <c r="O38" s="14">
        <v>3</v>
      </c>
      <c r="P38" s="14">
        <v>4</v>
      </c>
      <c r="Q38" s="14">
        <v>3</v>
      </c>
      <c r="R38" s="14">
        <v>122</v>
      </c>
      <c r="T38" s="9">
        <f t="shared" si="22"/>
        <v>3.6185940061237747</v>
      </c>
      <c r="U38" s="10">
        <f t="shared" si="23"/>
        <v>0.24590163934426229</v>
      </c>
      <c r="V38" s="10">
        <f t="shared" si="24"/>
        <v>1.2371261559397519</v>
      </c>
    </row>
    <row r="39" spans="1:22" ht="18" customHeight="1" x14ac:dyDescent="0.3">
      <c r="A39" s="13" t="s">
        <v>48</v>
      </c>
      <c r="B39" s="14">
        <v>9</v>
      </c>
      <c r="C39" s="14">
        <v>9</v>
      </c>
      <c r="D39" s="15">
        <v>45</v>
      </c>
      <c r="E39" s="14">
        <v>24</v>
      </c>
      <c r="F39" s="14">
        <v>22</v>
      </c>
      <c r="G39" s="14">
        <v>44</v>
      </c>
      <c r="H39" s="14">
        <v>11</v>
      </c>
      <c r="I39" s="14">
        <v>27</v>
      </c>
      <c r="J39" s="14">
        <v>2</v>
      </c>
      <c r="K39" s="14">
        <v>1</v>
      </c>
      <c r="L39" s="14">
        <v>0</v>
      </c>
      <c r="M39" s="14">
        <v>0</v>
      </c>
      <c r="N39" s="14">
        <v>0</v>
      </c>
      <c r="O39" s="14">
        <v>2</v>
      </c>
      <c r="P39" s="14">
        <v>8</v>
      </c>
      <c r="Q39" s="14">
        <v>0</v>
      </c>
      <c r="R39" s="14">
        <v>178</v>
      </c>
      <c r="T39" s="9">
        <f t="shared" si="22"/>
        <v>4.4000000000000004</v>
      </c>
      <c r="U39" s="10">
        <f t="shared" si="23"/>
        <v>0.24719101123595505</v>
      </c>
      <c r="V39" s="10">
        <f t="shared" si="24"/>
        <v>1.2222222222222223</v>
      </c>
    </row>
    <row r="40" spans="1:22" ht="18" customHeight="1" x14ac:dyDescent="0.3">
      <c r="A40" s="13" t="s">
        <v>49</v>
      </c>
      <c r="B40" s="14">
        <v>13</v>
      </c>
      <c r="C40" s="14">
        <v>0</v>
      </c>
      <c r="D40" s="15">
        <v>27.667000000000002</v>
      </c>
      <c r="E40" s="14">
        <v>18</v>
      </c>
      <c r="F40" s="14">
        <v>18</v>
      </c>
      <c r="G40" s="14">
        <v>33</v>
      </c>
      <c r="H40" s="14">
        <v>7</v>
      </c>
      <c r="I40" s="14">
        <v>23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6</v>
      </c>
      <c r="Q40" s="14">
        <v>4</v>
      </c>
      <c r="R40" s="14">
        <v>108</v>
      </c>
      <c r="T40" s="9">
        <f t="shared" ref="T40:T42" si="25">F40*9/D40</f>
        <v>5.8553511403477065</v>
      </c>
      <c r="U40" s="10">
        <f t="shared" ref="U40:U42" si="26">+G40/R40</f>
        <v>0.30555555555555558</v>
      </c>
      <c r="V40" s="10">
        <f t="shared" ref="V40:V42" si="27">(G40+H40)/D40</f>
        <v>1.4457657136661004</v>
      </c>
    </row>
    <row r="41" spans="1:22" ht="18" customHeight="1" x14ac:dyDescent="0.3">
      <c r="A41" s="13" t="s">
        <v>50</v>
      </c>
      <c r="B41" s="14">
        <v>16</v>
      </c>
      <c r="C41" s="14">
        <v>0</v>
      </c>
      <c r="D41" s="15">
        <v>23.332999999999998</v>
      </c>
      <c r="E41" s="14">
        <v>6</v>
      </c>
      <c r="F41" s="14">
        <v>6</v>
      </c>
      <c r="G41" s="14">
        <v>11</v>
      </c>
      <c r="H41" s="14">
        <v>15</v>
      </c>
      <c r="I41" s="14">
        <v>11</v>
      </c>
      <c r="J41" s="14">
        <v>1</v>
      </c>
      <c r="K41" s="14">
        <v>1</v>
      </c>
      <c r="L41" s="14">
        <v>2</v>
      </c>
      <c r="M41" s="14">
        <v>0</v>
      </c>
      <c r="N41" s="14">
        <v>0</v>
      </c>
      <c r="O41" s="14">
        <v>2</v>
      </c>
      <c r="P41" s="14">
        <v>1</v>
      </c>
      <c r="Q41" s="14">
        <v>3</v>
      </c>
      <c r="R41" s="14">
        <v>76</v>
      </c>
      <c r="T41" s="9">
        <f t="shared" si="25"/>
        <v>2.3143187759825143</v>
      </c>
      <c r="U41" s="10">
        <f t="shared" si="26"/>
        <v>0.14473684210526316</v>
      </c>
      <c r="V41" s="10">
        <f t="shared" si="27"/>
        <v>1.1143016328804698</v>
      </c>
    </row>
    <row r="42" spans="1:22" ht="18" customHeight="1" x14ac:dyDescent="0.3">
      <c r="A42" s="13" t="s">
        <v>37</v>
      </c>
      <c r="B42" s="14">
        <v>20</v>
      </c>
      <c r="C42" s="14">
        <v>20</v>
      </c>
      <c r="D42" s="15">
        <v>141.667</v>
      </c>
      <c r="E42" s="14">
        <v>64</v>
      </c>
      <c r="F42" s="14">
        <v>62</v>
      </c>
      <c r="G42" s="14">
        <v>132</v>
      </c>
      <c r="H42" s="14">
        <v>24</v>
      </c>
      <c r="I42" s="14">
        <v>141</v>
      </c>
      <c r="J42" s="14">
        <v>6</v>
      </c>
      <c r="K42" s="14">
        <v>8</v>
      </c>
      <c r="L42" s="14">
        <v>0</v>
      </c>
      <c r="M42" s="14">
        <v>5</v>
      </c>
      <c r="N42" s="14">
        <v>1</v>
      </c>
      <c r="O42" s="14">
        <v>15</v>
      </c>
      <c r="P42" s="14">
        <v>20</v>
      </c>
      <c r="Q42" s="14">
        <v>7</v>
      </c>
      <c r="R42" s="14">
        <v>545</v>
      </c>
      <c r="T42" s="9">
        <f t="shared" si="25"/>
        <v>3.9388142616135022</v>
      </c>
      <c r="U42" s="10">
        <f t="shared" si="26"/>
        <v>0.24220183486238533</v>
      </c>
      <c r="V42" s="10">
        <f t="shared" si="27"/>
        <v>1.1011738795908714</v>
      </c>
    </row>
    <row r="43" spans="1:22" ht="18" customHeight="1" x14ac:dyDescent="0.3">
      <c r="A43" s="13" t="s">
        <v>51</v>
      </c>
      <c r="B43" s="14">
        <v>5</v>
      </c>
      <c r="C43" s="14">
        <v>3</v>
      </c>
      <c r="D43" s="15">
        <v>24</v>
      </c>
      <c r="E43" s="14">
        <v>5</v>
      </c>
      <c r="F43" s="14">
        <v>5</v>
      </c>
      <c r="G43" s="14">
        <v>13</v>
      </c>
      <c r="H43" s="14">
        <v>7</v>
      </c>
      <c r="I43" s="14">
        <v>6</v>
      </c>
      <c r="J43" s="14">
        <v>3</v>
      </c>
      <c r="K43" s="14">
        <v>1</v>
      </c>
      <c r="L43" s="14">
        <v>0</v>
      </c>
      <c r="M43" s="14">
        <v>0</v>
      </c>
      <c r="N43" s="14">
        <v>0</v>
      </c>
      <c r="O43" s="14">
        <v>1</v>
      </c>
      <c r="P43" s="14">
        <v>2</v>
      </c>
      <c r="Q43" s="14">
        <v>2</v>
      </c>
      <c r="R43" s="14">
        <v>82</v>
      </c>
      <c r="T43" s="9">
        <f t="shared" si="22"/>
        <v>1.875</v>
      </c>
      <c r="U43" s="10">
        <f t="shared" si="23"/>
        <v>0.15853658536585366</v>
      </c>
      <c r="V43" s="10">
        <f t="shared" si="24"/>
        <v>0.83333333333333337</v>
      </c>
    </row>
    <row r="44" spans="1:22" ht="18" customHeight="1" x14ac:dyDescent="0.3">
      <c r="A44" s="13" t="s">
        <v>52</v>
      </c>
      <c r="B44" s="14">
        <v>28</v>
      </c>
      <c r="C44" s="14">
        <v>0</v>
      </c>
      <c r="D44" s="15">
        <v>27</v>
      </c>
      <c r="E44" s="14">
        <v>0</v>
      </c>
      <c r="F44" s="14">
        <v>0</v>
      </c>
      <c r="G44" s="14">
        <v>10</v>
      </c>
      <c r="H44" s="14">
        <v>5</v>
      </c>
      <c r="I44" s="14">
        <v>30</v>
      </c>
      <c r="J44" s="14">
        <v>1</v>
      </c>
      <c r="K44" s="14">
        <v>0</v>
      </c>
      <c r="L44" s="14">
        <v>20</v>
      </c>
      <c r="M44" s="14">
        <v>0</v>
      </c>
      <c r="N44" s="14">
        <v>0</v>
      </c>
      <c r="O44" s="14">
        <v>2</v>
      </c>
      <c r="P44" s="14">
        <v>0</v>
      </c>
      <c r="Q44" s="14">
        <v>5</v>
      </c>
      <c r="R44" s="14">
        <v>87</v>
      </c>
      <c r="T44" s="9">
        <f t="shared" ref="T44" si="28">F44*9/D44</f>
        <v>0</v>
      </c>
      <c r="U44" s="10">
        <f t="shared" ref="U44" si="29">+G44/R44</f>
        <v>0.11494252873563218</v>
      </c>
      <c r="V44" s="10">
        <f t="shared" ref="V44" si="30">(G44+H44)/D44</f>
        <v>0.55555555555555558</v>
      </c>
    </row>
    <row r="45" spans="1:22" ht="18" customHeight="1" x14ac:dyDescent="0.3">
      <c r="A45" s="13" t="s">
        <v>53</v>
      </c>
      <c r="B45" s="14">
        <v>11</v>
      </c>
      <c r="C45" s="14">
        <v>11</v>
      </c>
      <c r="D45" s="15">
        <v>83</v>
      </c>
      <c r="E45" s="14">
        <v>31</v>
      </c>
      <c r="F45" s="14">
        <v>29</v>
      </c>
      <c r="G45" s="14">
        <v>65</v>
      </c>
      <c r="H45" s="14">
        <v>22</v>
      </c>
      <c r="I45" s="14">
        <v>70</v>
      </c>
      <c r="J45" s="14">
        <v>7</v>
      </c>
      <c r="K45" s="14">
        <v>3</v>
      </c>
      <c r="L45" s="14">
        <v>0</v>
      </c>
      <c r="M45" s="14">
        <v>5</v>
      </c>
      <c r="N45" s="14">
        <v>1</v>
      </c>
      <c r="O45" s="14">
        <v>5</v>
      </c>
      <c r="P45" s="14">
        <v>11</v>
      </c>
      <c r="Q45" s="14">
        <v>10</v>
      </c>
      <c r="R45" s="14">
        <v>304</v>
      </c>
      <c r="T45" s="9">
        <f t="shared" si="22"/>
        <v>3.1445783132530121</v>
      </c>
      <c r="U45" s="10">
        <f t="shared" si="23"/>
        <v>0.21381578947368421</v>
      </c>
      <c r="V45" s="10">
        <f t="shared" si="24"/>
        <v>1.0481927710843373</v>
      </c>
    </row>
    <row r="46" spans="1:22" ht="18" customHeight="1" x14ac:dyDescent="0.3">
      <c r="A46" s="13" t="s">
        <v>54</v>
      </c>
      <c r="B46" s="14">
        <v>5</v>
      </c>
      <c r="C46" s="14">
        <v>0</v>
      </c>
      <c r="D46" s="15">
        <v>5.3330000000000002</v>
      </c>
      <c r="E46" s="14">
        <v>4</v>
      </c>
      <c r="F46" s="14">
        <v>4</v>
      </c>
      <c r="G46" s="14">
        <v>7</v>
      </c>
      <c r="H46" s="14">
        <v>0</v>
      </c>
      <c r="I46" s="14">
        <v>10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3</v>
      </c>
      <c r="Q46" s="14">
        <v>0</v>
      </c>
      <c r="R46" s="14">
        <v>23</v>
      </c>
      <c r="T46" s="9">
        <f t="shared" si="22"/>
        <v>6.7504219013688349</v>
      </c>
      <c r="U46" s="10">
        <f t="shared" si="23"/>
        <v>0.30434782608695654</v>
      </c>
      <c r="V46" s="10">
        <f t="shared" si="24"/>
        <v>1.3125820363772736</v>
      </c>
    </row>
    <row r="47" spans="1:22" ht="18" customHeight="1" x14ac:dyDescent="0.3">
      <c r="A47" s="13" t="s">
        <v>55</v>
      </c>
      <c r="B47" s="14">
        <v>20</v>
      </c>
      <c r="C47" s="14">
        <v>20</v>
      </c>
      <c r="D47" s="15">
        <v>123</v>
      </c>
      <c r="E47" s="14">
        <v>34</v>
      </c>
      <c r="F47" s="14">
        <v>31</v>
      </c>
      <c r="G47" s="14">
        <v>98</v>
      </c>
      <c r="H47" s="14">
        <v>27</v>
      </c>
      <c r="I47" s="14">
        <v>116</v>
      </c>
      <c r="J47" s="14">
        <v>12</v>
      </c>
      <c r="K47" s="14">
        <v>3</v>
      </c>
      <c r="L47" s="14">
        <v>0</v>
      </c>
      <c r="M47" s="14">
        <v>1</v>
      </c>
      <c r="N47" s="14">
        <v>1</v>
      </c>
      <c r="O47" s="14">
        <v>3</v>
      </c>
      <c r="P47" s="14">
        <v>13</v>
      </c>
      <c r="Q47" s="14">
        <v>6</v>
      </c>
      <c r="R47" s="14">
        <v>458</v>
      </c>
      <c r="T47" s="9">
        <f t="shared" si="22"/>
        <v>2.2682926829268291</v>
      </c>
      <c r="U47" s="10">
        <f t="shared" si="23"/>
        <v>0.21397379912663755</v>
      </c>
      <c r="V47" s="10">
        <f t="shared" si="24"/>
        <v>1.0162601626016261</v>
      </c>
    </row>
    <row r="48" spans="1:22" ht="18" customHeight="1" x14ac:dyDescent="0.3">
      <c r="B48" s="8"/>
      <c r="C48" s="8"/>
      <c r="D48" s="1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T48" s="9"/>
      <c r="U48" s="10"/>
      <c r="V48" s="10"/>
    </row>
    <row r="49" spans="1:22" s="1" customFormat="1" x14ac:dyDescent="0.3">
      <c r="A49" s="7" t="s">
        <v>24</v>
      </c>
      <c r="B49" s="1">
        <f>C49</f>
        <v>100</v>
      </c>
      <c r="C49" s="12">
        <f t="shared" ref="C49:R49" si="31">SUM(C32:C47)</f>
        <v>100</v>
      </c>
      <c r="D49" s="12">
        <f t="shared" si="31"/>
        <v>888.66599999999994</v>
      </c>
      <c r="E49" s="12">
        <f t="shared" si="31"/>
        <v>325</v>
      </c>
      <c r="F49" s="12">
        <f t="shared" si="31"/>
        <v>298</v>
      </c>
      <c r="G49" s="12">
        <f t="shared" si="31"/>
        <v>696</v>
      </c>
      <c r="H49" s="12">
        <f t="shared" si="31"/>
        <v>230</v>
      </c>
      <c r="I49" s="12">
        <f t="shared" si="31"/>
        <v>826</v>
      </c>
      <c r="J49" s="12">
        <f t="shared" si="31"/>
        <v>65</v>
      </c>
      <c r="K49" s="12">
        <f t="shared" si="31"/>
        <v>35</v>
      </c>
      <c r="L49" s="12">
        <f t="shared" si="31"/>
        <v>25</v>
      </c>
      <c r="M49" s="12">
        <f t="shared" si="31"/>
        <v>12</v>
      </c>
      <c r="N49" s="12">
        <f t="shared" si="31"/>
        <v>3</v>
      </c>
      <c r="O49" s="12">
        <f t="shared" si="31"/>
        <v>50</v>
      </c>
      <c r="P49" s="12">
        <f t="shared" si="31"/>
        <v>103</v>
      </c>
      <c r="Q49" s="12">
        <f t="shared" si="31"/>
        <v>69</v>
      </c>
      <c r="R49" s="12">
        <f t="shared" si="31"/>
        <v>3271</v>
      </c>
      <c r="S49" s="1" t="s">
        <v>23</v>
      </c>
      <c r="T49" s="9">
        <f>F49*9/D49</f>
        <v>3.0180067651963731</v>
      </c>
      <c r="U49" s="10">
        <f>+G49/R49</f>
        <v>0.21277896667685722</v>
      </c>
      <c r="V49" s="10">
        <f>(G49+H49)/D49</f>
        <v>1.0420112843295457</v>
      </c>
    </row>
  </sheetData>
  <sortState xmlns:xlrd2="http://schemas.microsoft.com/office/spreadsheetml/2017/richdata2" ref="A4:V25">
    <sortCondition ref="A4:A25"/>
  </sortState>
  <mergeCells count="1">
    <mergeCell ref="B1:R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JNC</dc:creator>
  <cp:lastModifiedBy>Jerry Wilke</cp:lastModifiedBy>
  <dcterms:created xsi:type="dcterms:W3CDTF">2013-08-23T20:10:19Z</dcterms:created>
  <dcterms:modified xsi:type="dcterms:W3CDTF">2024-04-03T23:48:28Z</dcterms:modified>
</cp:coreProperties>
</file>