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50fb5fdaf857be/Documents/Jerry Strat/2023-24/WNY/Statistics/Final Stats/"/>
    </mc:Choice>
  </mc:AlternateContent>
  <xr:revisionPtr revIDLastSave="88" documentId="8_{F41DECC6-BA5E-4E2B-B937-150194252973}" xr6:coauthVersionLast="47" xr6:coauthVersionMax="47" xr10:uidLastSave="{A8D35164-F803-48BB-A071-095E369FC3A4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0" i="1" l="1"/>
  <c r="U30" i="1"/>
  <c r="T30" i="1"/>
  <c r="V19" i="1"/>
  <c r="U19" i="1"/>
  <c r="T19" i="1"/>
  <c r="V32" i="1" l="1"/>
  <c r="U32" i="1"/>
  <c r="T32" i="1"/>
  <c r="V12" i="1" l="1"/>
  <c r="U12" i="1"/>
  <c r="T12" i="1"/>
  <c r="V5" i="1"/>
  <c r="U5" i="1"/>
  <c r="T5" i="1"/>
  <c r="V34" i="1" l="1"/>
  <c r="U34" i="1"/>
  <c r="T34" i="1"/>
  <c r="R48" i="1" l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V33" i="1" l="1"/>
  <c r="U33" i="1"/>
  <c r="T33" i="1"/>
  <c r="V20" i="1"/>
  <c r="U20" i="1"/>
  <c r="T20" i="1"/>
  <c r="V38" i="1"/>
  <c r="U38" i="1"/>
  <c r="T38" i="1"/>
  <c r="V40" i="1"/>
  <c r="U40" i="1"/>
  <c r="T40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V37" i="1"/>
  <c r="U37" i="1"/>
  <c r="T37" i="1"/>
  <c r="V36" i="1"/>
  <c r="U36" i="1"/>
  <c r="T36" i="1"/>
  <c r="V35" i="1"/>
  <c r="U35" i="1"/>
  <c r="T35" i="1"/>
  <c r="V31" i="1"/>
  <c r="U31" i="1"/>
  <c r="T31" i="1"/>
  <c r="V29" i="1"/>
  <c r="U29" i="1"/>
  <c r="T29" i="1"/>
  <c r="V14" i="1"/>
  <c r="U14" i="1"/>
  <c r="T14" i="1"/>
  <c r="V13" i="1"/>
  <c r="U13" i="1"/>
  <c r="T13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V4" i="1"/>
  <c r="U4" i="1"/>
  <c r="T4" i="1"/>
  <c r="V43" i="1"/>
  <c r="U43" i="1"/>
  <c r="T43" i="1"/>
  <c r="V18" i="1"/>
  <c r="U18" i="1"/>
  <c r="T18" i="1"/>
  <c r="U21" i="1"/>
  <c r="U17" i="1"/>
  <c r="U16" i="1"/>
  <c r="U15" i="1"/>
  <c r="V39" i="1"/>
  <c r="U39" i="1"/>
  <c r="T39" i="1"/>
  <c r="V42" i="1"/>
  <c r="U42" i="1"/>
  <c r="T42" i="1"/>
  <c r="V21" i="1"/>
  <c r="T21" i="1"/>
  <c r="V48" i="1"/>
  <c r="U48" i="1"/>
  <c r="T48" i="1"/>
  <c r="B25" i="1"/>
  <c r="V46" i="1"/>
  <c r="U46" i="1"/>
  <c r="T46" i="1"/>
  <c r="V45" i="1"/>
  <c r="U45" i="1"/>
  <c r="T45" i="1"/>
  <c r="V44" i="1"/>
  <c r="U44" i="1"/>
  <c r="T44" i="1"/>
  <c r="V41" i="1"/>
  <c r="U41" i="1"/>
  <c r="T41" i="1"/>
  <c r="V28" i="1"/>
  <c r="U28" i="1"/>
  <c r="T28" i="1"/>
  <c r="V17" i="1"/>
  <c r="T17" i="1"/>
  <c r="V16" i="1"/>
  <c r="T16" i="1"/>
  <c r="V15" i="1"/>
  <c r="T15" i="1"/>
  <c r="B48" i="1"/>
  <c r="T25" i="1" l="1"/>
  <c r="U25" i="1"/>
  <c r="V25" i="1"/>
</calcChain>
</file>

<file path=xl/sharedStrings.xml><?xml version="1.0" encoding="utf-8"?>
<sst xmlns="http://schemas.openxmlformats.org/spreadsheetml/2006/main" count="87" uniqueCount="76">
  <si>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</si>
  <si>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</si>
  <si>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</si>
  <si>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</si>
  <si>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</si>
  <si>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</si>
  <si>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</si>
  <si>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</si>
  <si>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</si>
  <si>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</si>
  <si>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</si>
  <si>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</si>
  <si>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</si>
  <si>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</si>
  <si>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</si>
  <si>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</si>
  <si>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</si>
  <si>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INJ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</si>
  <si>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</si>
  <si>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</si>
  <si>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</si>
  <si>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</si>
  <si>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</si>
  <si>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</si>
  <si>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</si>
  <si>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</si>
  <si>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</si>
  <si>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</si>
  <si>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</si>
  <si>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</si>
  <si>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</si>
  <si>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</si>
  <si>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</si>
  <si>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</si>
  <si>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</si>
  <si>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</si>
  <si>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</si>
  <si>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Betts, Mookie</t>
  </si>
  <si>
    <t>Buxton, Byron</t>
  </si>
  <si>
    <t>Semien, Marcus</t>
  </si>
  <si>
    <t>McClanahan, Shane</t>
  </si>
  <si>
    <t>Rodon, Carlos</t>
  </si>
  <si>
    <t>2023-24 St. Catharines Troglodytes</t>
  </si>
  <si>
    <t>Alfaro, Jorge</t>
  </si>
  <si>
    <t>Bogaerts, Xander</t>
  </si>
  <si>
    <t>Castro, Harold</t>
  </si>
  <si>
    <t>Contreras, William</t>
  </si>
  <si>
    <t>Farmer, Kyle</t>
  </si>
  <si>
    <t>Hernandez, Teoscar</t>
  </si>
  <si>
    <t>Maldonado, Martin</t>
  </si>
  <si>
    <t>Peterson, Jace</t>
  </si>
  <si>
    <t>Polanco, Jorge</t>
  </si>
  <si>
    <t>Reyes, Victor</t>
  </si>
  <si>
    <t>Suarez, Eugenio</t>
  </si>
  <si>
    <t>Taylor, Chris</t>
  </si>
  <si>
    <t>Taylor, Tyrone</t>
  </si>
  <si>
    <t>Walker, Christian</t>
  </si>
  <si>
    <t>Cisnero, Jose</t>
  </si>
  <si>
    <t>Cobb, Alex</t>
  </si>
  <si>
    <t>Farmer, Buck</t>
  </si>
  <si>
    <t>Hentges, Sam</t>
  </si>
  <si>
    <t>Jackson, Zach</t>
  </si>
  <si>
    <t>Lopez, Pablo</t>
  </si>
  <si>
    <t>Marinaccio, Ron</t>
  </si>
  <si>
    <t>Montero, Rafael</t>
  </si>
  <si>
    <t>Peralta, Freddy</t>
  </si>
  <si>
    <t>Peralta, Wily</t>
  </si>
  <si>
    <t>Phelps, David</t>
  </si>
  <si>
    <t>Quijada, Jose</t>
  </si>
  <si>
    <t>Quintana, Jose</t>
  </si>
  <si>
    <t>Raley, Brooks</t>
  </si>
  <si>
    <t>Thompson, Mason</t>
  </si>
  <si>
    <t>Gray, Jon</t>
  </si>
  <si>
    <t>Taylor, Michael</t>
  </si>
  <si>
    <t>Final</t>
  </si>
  <si>
    <t>Estevez,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</si>
</sst>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12" fontId="3" fillId="0" borderId="0" xfId="0" applyNumberFormat="1" applyFont="1"/>
    <xf numFmtId="0" fontId="9" fillId="0" borderId="0" xfId="0" applyFont="1"/>
    <xf numFmtId="0" fontId="10" fillId="0" borderId="0" xfId="1" applyFont="1" applyAlignment="1" applyProtection="1">
      <alignment horizontal="center"/>
      <protection locked="0"/>
    </xf>
    <xf numFmtId="12" fontId="10" fillId="0" borderId="0" xfId="1" applyNumberFormat="1" applyFont="1" applyAlignment="1" applyProtection="1">
      <alignment horizontal="center"/>
      <protection locked="0"/>
    </xf>
    <xf numFmtId="1" fontId="10" fillId="0" borderId="0" xfId="1" applyNumberFormat="1" applyFont="1" applyAlignment="1" applyProtection="1">
      <alignment horizontal="center"/>
      <protection locked="0"/>
    </xf>
    <xf numFmtId="0" fontId="2" fillId="0" borderId="0" xfId="0" applyFont="1"/>
    <xf numFmtId="0" fontId="0" fillId="0" borderId="0" xfId="0"/>
  </cellXfs>
  <cellStyles count="3">
    <cellStyle name="Excel Built-in Normal 1" xfId="1" xr:uid="{00000000-0005-0000-0000-000000000000}"/>
    <cellStyle name="Excel Built-in Normal 1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workbookViewId="0"/>
  </sheetViews>
  <sheetFormatPr defaultRowHeight="20.25" x14ac:dyDescent="0.3"/>
  <cols>
    <col min="1" max="1" width="20.28515625" bestFit="1" customWidth="1"/>
    <col min="2" max="2" width="6.140625" customWidth="1"/>
    <col min="3" max="9" width="7.140625" bestFit="1" customWidth="1"/>
    <col min="10" max="15" width="6.140625" customWidth="1"/>
    <col min="16" max="17" width="7.140625" bestFit="1" customWidth="1"/>
    <col min="18" max="18" width="8.140625" bestFit="1" customWidth="1"/>
    <col min="19" max="19" width="6.140625" customWidth="1"/>
    <col min="20" max="20" width="12.7109375" style="2" customWidth="1"/>
    <col min="21" max="22" width="12.7109375" customWidth="1"/>
  </cols>
  <sheetData>
    <row r="1" spans="1:22" ht="37.5" customHeight="1" x14ac:dyDescent="0.6">
      <c r="B1" s="17" t="s">
        <v>42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T1"/>
    </row>
    <row r="2" spans="1:22" ht="14.1" customHeight="1" x14ac:dyDescent="0.3">
      <c r="A2" s="1" t="s">
        <v>74</v>
      </c>
    </row>
    <row r="3" spans="1:22" s="4" customFormat="1" ht="25.5" customHeight="1" x14ac:dyDescent="0.25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20.100000000000001" customHeight="1" x14ac:dyDescent="0.25">
      <c r="A4" s="13" t="s">
        <v>43</v>
      </c>
      <c r="B4" s="14">
        <v>34</v>
      </c>
      <c r="C4" s="14">
        <v>56</v>
      </c>
      <c r="D4" s="14">
        <v>5</v>
      </c>
      <c r="E4" s="14">
        <v>13</v>
      </c>
      <c r="F4" s="14">
        <v>3</v>
      </c>
      <c r="G4" s="14">
        <v>1</v>
      </c>
      <c r="H4" s="14">
        <v>0</v>
      </c>
      <c r="I4" s="14">
        <v>0</v>
      </c>
      <c r="J4" s="14">
        <v>3</v>
      </c>
      <c r="K4" s="14">
        <v>29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2</v>
      </c>
      <c r="T4" s="6">
        <f t="shared" ref="T4:T14" si="0">+E4/C4</f>
        <v>0.23214285714285715</v>
      </c>
      <c r="U4" s="6">
        <f t="shared" ref="U4:U14" si="1">(E4+J4+L4)/(C4+J4+L4+Q4)</f>
        <v>0.2711864406779661</v>
      </c>
      <c r="V4" s="6">
        <f t="shared" ref="V4:V14" si="2">((E4-G4-H4-I4)+(G4*2)+(H4*3)+(I4*4))/C4</f>
        <v>0.25</v>
      </c>
    </row>
    <row r="5" spans="1:22" ht="20.100000000000001" customHeight="1" x14ac:dyDescent="0.25">
      <c r="A5" s="13" t="s">
        <v>37</v>
      </c>
      <c r="B5" s="14">
        <v>100</v>
      </c>
      <c r="C5" s="14">
        <v>391</v>
      </c>
      <c r="D5" s="14">
        <v>52</v>
      </c>
      <c r="E5" s="14">
        <v>95</v>
      </c>
      <c r="F5" s="14">
        <v>56</v>
      </c>
      <c r="G5" s="14">
        <v>21</v>
      </c>
      <c r="H5" s="14">
        <v>5</v>
      </c>
      <c r="I5" s="14">
        <v>26</v>
      </c>
      <c r="J5" s="14">
        <v>32</v>
      </c>
      <c r="K5" s="14">
        <v>72</v>
      </c>
      <c r="L5" s="14">
        <v>1</v>
      </c>
      <c r="M5" s="14">
        <v>2</v>
      </c>
      <c r="N5" s="14">
        <v>7</v>
      </c>
      <c r="O5" s="14">
        <v>0</v>
      </c>
      <c r="P5" s="14">
        <v>0</v>
      </c>
      <c r="Q5" s="14">
        <v>1</v>
      </c>
      <c r="R5" s="14">
        <v>0</v>
      </c>
      <c r="S5" s="14">
        <v>8</v>
      </c>
      <c r="T5" s="6">
        <f t="shared" ref="T5" si="3">+E5/C5</f>
        <v>0.24296675191815856</v>
      </c>
      <c r="U5" s="6">
        <f t="shared" ref="U5" si="4">(E5+J5+L5)/(C5+J5+L5+Q5)</f>
        <v>0.30117647058823527</v>
      </c>
      <c r="V5" s="6">
        <f t="shared" ref="V5" si="5">((E5-G5-H5-I5)+(G5*2)+(H5*3)+(I5*4))/C5</f>
        <v>0.52173913043478259</v>
      </c>
    </row>
    <row r="6" spans="1:22" ht="20.100000000000001" customHeight="1" x14ac:dyDescent="0.25">
      <c r="A6" s="13" t="s">
        <v>44</v>
      </c>
      <c r="B6" s="14">
        <v>100</v>
      </c>
      <c r="C6" s="14">
        <v>377</v>
      </c>
      <c r="D6" s="14">
        <v>47</v>
      </c>
      <c r="E6" s="14">
        <v>97</v>
      </c>
      <c r="F6" s="14">
        <v>23</v>
      </c>
      <c r="G6" s="14">
        <v>21</v>
      </c>
      <c r="H6" s="14">
        <v>0</v>
      </c>
      <c r="I6" s="14">
        <v>11</v>
      </c>
      <c r="J6" s="14">
        <v>35</v>
      </c>
      <c r="K6" s="14">
        <v>91</v>
      </c>
      <c r="L6" s="14">
        <v>5</v>
      </c>
      <c r="M6" s="14">
        <v>7</v>
      </c>
      <c r="N6" s="14">
        <v>5</v>
      </c>
      <c r="O6" s="14">
        <v>1</v>
      </c>
      <c r="P6" s="14">
        <v>0</v>
      </c>
      <c r="Q6" s="14">
        <v>2</v>
      </c>
      <c r="R6" s="14">
        <v>0</v>
      </c>
      <c r="S6" s="14">
        <v>11</v>
      </c>
      <c r="T6" s="6">
        <f t="shared" si="0"/>
        <v>0.2572944297082228</v>
      </c>
      <c r="U6" s="6">
        <f t="shared" si="1"/>
        <v>0.32696897374701672</v>
      </c>
      <c r="V6" s="6">
        <f t="shared" si="2"/>
        <v>0.40053050397877982</v>
      </c>
    </row>
    <row r="7" spans="1:22" ht="20.100000000000001" customHeight="1" x14ac:dyDescent="0.25">
      <c r="A7" s="13" t="s">
        <v>38</v>
      </c>
      <c r="B7" s="14">
        <v>81</v>
      </c>
      <c r="C7" s="14">
        <v>232</v>
      </c>
      <c r="D7" s="14">
        <v>30</v>
      </c>
      <c r="E7" s="14">
        <v>39</v>
      </c>
      <c r="F7" s="14">
        <v>37</v>
      </c>
      <c r="G7" s="14">
        <v>5</v>
      </c>
      <c r="H7" s="14">
        <v>4</v>
      </c>
      <c r="I7" s="14">
        <v>20</v>
      </c>
      <c r="J7" s="14">
        <v>19</v>
      </c>
      <c r="K7" s="14">
        <v>81</v>
      </c>
      <c r="L7" s="14">
        <v>3</v>
      </c>
      <c r="M7" s="14">
        <v>0</v>
      </c>
      <c r="N7" s="14">
        <v>0</v>
      </c>
      <c r="O7" s="14">
        <v>1</v>
      </c>
      <c r="P7" s="14">
        <v>1</v>
      </c>
      <c r="Q7" s="14">
        <v>1</v>
      </c>
      <c r="R7" s="14">
        <v>4</v>
      </c>
      <c r="S7" s="14">
        <v>2</v>
      </c>
      <c r="T7" s="6">
        <f t="shared" si="0"/>
        <v>0.16810344827586207</v>
      </c>
      <c r="U7" s="6">
        <f t="shared" si="1"/>
        <v>0.23921568627450981</v>
      </c>
      <c r="V7" s="6">
        <f t="shared" si="2"/>
        <v>0.48275862068965519</v>
      </c>
    </row>
    <row r="8" spans="1:22" ht="20.100000000000001" customHeight="1" x14ac:dyDescent="0.25">
      <c r="A8" s="13" t="s">
        <v>45</v>
      </c>
      <c r="B8" s="14">
        <v>52</v>
      </c>
      <c r="C8" s="14">
        <v>125</v>
      </c>
      <c r="D8" s="14">
        <v>14</v>
      </c>
      <c r="E8" s="14">
        <v>42</v>
      </c>
      <c r="F8" s="14">
        <v>21</v>
      </c>
      <c r="G8" s="14">
        <v>3</v>
      </c>
      <c r="H8" s="14">
        <v>1</v>
      </c>
      <c r="I8" s="14">
        <v>5</v>
      </c>
      <c r="J8" s="14">
        <v>6</v>
      </c>
      <c r="K8" s="14">
        <v>23</v>
      </c>
      <c r="L8" s="14">
        <v>0</v>
      </c>
      <c r="M8" s="14">
        <v>2</v>
      </c>
      <c r="N8" s="14">
        <v>0</v>
      </c>
      <c r="O8" s="14">
        <v>0</v>
      </c>
      <c r="P8" s="14">
        <v>0</v>
      </c>
      <c r="Q8" s="14">
        <v>1</v>
      </c>
      <c r="R8" s="14">
        <v>0</v>
      </c>
      <c r="S8" s="14">
        <v>1</v>
      </c>
      <c r="T8" s="6">
        <f t="shared" si="0"/>
        <v>0.33600000000000002</v>
      </c>
      <c r="U8" s="6">
        <f t="shared" si="1"/>
        <v>0.36363636363636365</v>
      </c>
      <c r="V8" s="6">
        <f t="shared" si="2"/>
        <v>0.496</v>
      </c>
    </row>
    <row r="9" spans="1:22" ht="20.100000000000001" customHeight="1" x14ac:dyDescent="0.25">
      <c r="A9" s="13" t="s">
        <v>46</v>
      </c>
      <c r="B9" s="14">
        <v>77</v>
      </c>
      <c r="C9" s="14">
        <v>215</v>
      </c>
      <c r="D9" s="14">
        <v>28</v>
      </c>
      <c r="E9" s="14">
        <v>45</v>
      </c>
      <c r="F9" s="14">
        <v>32</v>
      </c>
      <c r="G9" s="14">
        <v>2</v>
      </c>
      <c r="H9" s="14">
        <v>0</v>
      </c>
      <c r="I9" s="14">
        <v>15</v>
      </c>
      <c r="J9" s="14">
        <v>16</v>
      </c>
      <c r="K9" s="14">
        <v>70</v>
      </c>
      <c r="L9" s="14">
        <v>0</v>
      </c>
      <c r="M9" s="14">
        <v>2</v>
      </c>
      <c r="N9" s="14">
        <v>0</v>
      </c>
      <c r="O9" s="14">
        <v>0</v>
      </c>
      <c r="P9" s="14">
        <v>0</v>
      </c>
      <c r="Q9" s="14">
        <v>3</v>
      </c>
      <c r="R9" s="14">
        <v>0</v>
      </c>
      <c r="S9" s="14">
        <v>7</v>
      </c>
      <c r="T9" s="6">
        <f t="shared" si="0"/>
        <v>0.20930232558139536</v>
      </c>
      <c r="U9" s="6">
        <f t="shared" si="1"/>
        <v>0.2606837606837607</v>
      </c>
      <c r="V9" s="6">
        <f t="shared" si="2"/>
        <v>0.42790697674418604</v>
      </c>
    </row>
    <row r="10" spans="1:22" ht="20.100000000000001" customHeight="1" x14ac:dyDescent="0.25">
      <c r="A10" s="13" t="s">
        <v>47</v>
      </c>
      <c r="B10" s="14">
        <v>41</v>
      </c>
      <c r="C10" s="14">
        <v>72</v>
      </c>
      <c r="D10" s="14">
        <v>7</v>
      </c>
      <c r="E10" s="14">
        <v>10</v>
      </c>
      <c r="F10" s="14">
        <v>7</v>
      </c>
      <c r="G10" s="14">
        <v>2</v>
      </c>
      <c r="H10" s="14">
        <v>0</v>
      </c>
      <c r="I10" s="14">
        <v>2</v>
      </c>
      <c r="J10" s="14">
        <v>5</v>
      </c>
      <c r="K10" s="14">
        <v>14</v>
      </c>
      <c r="L10" s="14">
        <v>1</v>
      </c>
      <c r="M10" s="14">
        <v>0</v>
      </c>
      <c r="N10" s="14">
        <v>1</v>
      </c>
      <c r="O10" s="14">
        <v>0</v>
      </c>
      <c r="P10" s="14">
        <v>0</v>
      </c>
      <c r="Q10" s="14">
        <v>0</v>
      </c>
      <c r="R10" s="14">
        <v>0</v>
      </c>
      <c r="S10" s="14">
        <v>2</v>
      </c>
      <c r="T10" s="6">
        <f t="shared" si="0"/>
        <v>0.1388888888888889</v>
      </c>
      <c r="U10" s="6">
        <f t="shared" si="1"/>
        <v>0.20512820512820512</v>
      </c>
      <c r="V10" s="6">
        <f t="shared" si="2"/>
        <v>0.25</v>
      </c>
    </row>
    <row r="11" spans="1:22" ht="20.100000000000001" customHeight="1" x14ac:dyDescent="0.25">
      <c r="A11" s="13" t="s">
        <v>48</v>
      </c>
      <c r="B11" s="14">
        <v>90</v>
      </c>
      <c r="C11" s="14">
        <v>293</v>
      </c>
      <c r="D11" s="14">
        <v>39</v>
      </c>
      <c r="E11" s="14">
        <v>64</v>
      </c>
      <c r="F11" s="14">
        <v>43</v>
      </c>
      <c r="G11" s="14">
        <v>20</v>
      </c>
      <c r="H11" s="14">
        <v>0</v>
      </c>
      <c r="I11" s="14">
        <v>22</v>
      </c>
      <c r="J11" s="14">
        <v>15</v>
      </c>
      <c r="K11" s="14">
        <v>89</v>
      </c>
      <c r="L11" s="14">
        <v>3</v>
      </c>
      <c r="M11" s="14">
        <v>1</v>
      </c>
      <c r="N11" s="14">
        <v>1</v>
      </c>
      <c r="O11" s="14">
        <v>0</v>
      </c>
      <c r="P11" s="14">
        <v>0</v>
      </c>
      <c r="Q11" s="14">
        <v>0</v>
      </c>
      <c r="R11" s="14">
        <v>1</v>
      </c>
      <c r="S11" s="14">
        <v>6</v>
      </c>
      <c r="T11" s="6">
        <f t="shared" si="0"/>
        <v>0.21843003412969283</v>
      </c>
      <c r="U11" s="6">
        <f t="shared" si="1"/>
        <v>0.26366559485530544</v>
      </c>
      <c r="V11" s="6">
        <f t="shared" si="2"/>
        <v>0.51194539249146753</v>
      </c>
    </row>
    <row r="12" spans="1:22" ht="20.100000000000001" customHeight="1" x14ac:dyDescent="0.25">
      <c r="A12" s="13" t="s">
        <v>49</v>
      </c>
      <c r="B12" s="14">
        <v>70</v>
      </c>
      <c r="C12" s="14">
        <v>90</v>
      </c>
      <c r="D12" s="14">
        <v>11</v>
      </c>
      <c r="E12" s="14">
        <v>12</v>
      </c>
      <c r="F12" s="14">
        <v>7</v>
      </c>
      <c r="G12" s="14">
        <v>2</v>
      </c>
      <c r="H12" s="14">
        <v>0</v>
      </c>
      <c r="I12" s="14">
        <v>3</v>
      </c>
      <c r="J12" s="14">
        <v>6</v>
      </c>
      <c r="K12" s="14">
        <v>25</v>
      </c>
      <c r="L12" s="14">
        <v>0</v>
      </c>
      <c r="M12" s="14">
        <v>0</v>
      </c>
      <c r="N12" s="14">
        <v>0</v>
      </c>
      <c r="O12" s="14">
        <v>0</v>
      </c>
      <c r="P12" s="14">
        <v>1</v>
      </c>
      <c r="Q12" s="14">
        <v>2</v>
      </c>
      <c r="R12" s="14">
        <v>0</v>
      </c>
      <c r="S12" s="14">
        <v>2</v>
      </c>
      <c r="T12" s="6">
        <f t="shared" ref="T12" si="6">+E12/C12</f>
        <v>0.13333333333333333</v>
      </c>
      <c r="U12" s="6">
        <f t="shared" ref="U12" si="7">(E12+J12+L12)/(C12+J12+L12+Q12)</f>
        <v>0.18367346938775511</v>
      </c>
      <c r="V12" s="6">
        <f t="shared" ref="V12" si="8">((E12-G12-H12-I12)+(G12*2)+(H12*3)+(I12*4))/C12</f>
        <v>0.25555555555555554</v>
      </c>
    </row>
    <row r="13" spans="1:22" ht="20.100000000000001" customHeight="1" x14ac:dyDescent="0.25">
      <c r="A13" s="13" t="s">
        <v>50</v>
      </c>
      <c r="B13" s="14">
        <v>45</v>
      </c>
      <c r="C13" s="14">
        <v>105</v>
      </c>
      <c r="D13" s="14">
        <v>16</v>
      </c>
      <c r="E13" s="14">
        <v>21</v>
      </c>
      <c r="F13" s="14">
        <v>2</v>
      </c>
      <c r="G13" s="14">
        <v>1</v>
      </c>
      <c r="H13" s="14">
        <v>1</v>
      </c>
      <c r="I13" s="14">
        <v>0</v>
      </c>
      <c r="J13" s="14">
        <v>6</v>
      </c>
      <c r="K13" s="14">
        <v>42</v>
      </c>
      <c r="L13" s="14">
        <v>2</v>
      </c>
      <c r="M13" s="14">
        <v>3</v>
      </c>
      <c r="N13" s="14">
        <v>2</v>
      </c>
      <c r="O13" s="14">
        <v>0</v>
      </c>
      <c r="P13" s="14">
        <v>0</v>
      </c>
      <c r="Q13" s="14">
        <v>0</v>
      </c>
      <c r="R13" s="14">
        <v>0</v>
      </c>
      <c r="S13" s="14">
        <v>1</v>
      </c>
      <c r="T13" s="6">
        <f t="shared" si="0"/>
        <v>0.2</v>
      </c>
      <c r="U13" s="6">
        <f t="shared" si="1"/>
        <v>0.25663716814159293</v>
      </c>
      <c r="V13" s="6">
        <f t="shared" si="2"/>
        <v>0.22857142857142856</v>
      </c>
    </row>
    <row r="14" spans="1:22" ht="20.100000000000001" customHeight="1" x14ac:dyDescent="0.25">
      <c r="A14" s="13" t="s">
        <v>51</v>
      </c>
      <c r="B14" s="14">
        <v>84</v>
      </c>
      <c r="C14" s="14">
        <v>221</v>
      </c>
      <c r="D14" s="14">
        <v>36</v>
      </c>
      <c r="E14" s="14">
        <v>48</v>
      </c>
      <c r="F14" s="14">
        <v>34</v>
      </c>
      <c r="G14" s="14">
        <v>9</v>
      </c>
      <c r="H14" s="14">
        <v>0</v>
      </c>
      <c r="I14" s="14">
        <v>15</v>
      </c>
      <c r="J14" s="14">
        <v>48</v>
      </c>
      <c r="K14" s="14">
        <v>67</v>
      </c>
      <c r="L14" s="14">
        <v>2</v>
      </c>
      <c r="M14" s="14">
        <v>1</v>
      </c>
      <c r="N14" s="14">
        <v>0</v>
      </c>
      <c r="O14" s="14">
        <v>0</v>
      </c>
      <c r="P14" s="14">
        <v>0</v>
      </c>
      <c r="Q14" s="14">
        <v>4</v>
      </c>
      <c r="R14" s="14">
        <v>0</v>
      </c>
      <c r="S14" s="14">
        <v>3</v>
      </c>
      <c r="T14" s="6">
        <f t="shared" si="0"/>
        <v>0.21719457013574661</v>
      </c>
      <c r="U14" s="6">
        <f t="shared" si="1"/>
        <v>0.35636363636363638</v>
      </c>
      <c r="V14" s="6">
        <f t="shared" si="2"/>
        <v>0.46153846153846156</v>
      </c>
    </row>
    <row r="15" spans="1:22" ht="20.100000000000001" customHeight="1" x14ac:dyDescent="0.25">
      <c r="A15" s="13" t="s">
        <v>52</v>
      </c>
      <c r="B15" s="14">
        <v>45</v>
      </c>
      <c r="C15" s="14">
        <v>83</v>
      </c>
      <c r="D15" s="14">
        <v>7</v>
      </c>
      <c r="E15" s="14">
        <v>23</v>
      </c>
      <c r="F15" s="14">
        <v>13</v>
      </c>
      <c r="G15" s="14">
        <v>6</v>
      </c>
      <c r="H15" s="14">
        <v>4</v>
      </c>
      <c r="I15" s="14">
        <v>1</v>
      </c>
      <c r="J15" s="14">
        <v>7</v>
      </c>
      <c r="K15" s="14">
        <v>19</v>
      </c>
      <c r="L15" s="14">
        <v>1</v>
      </c>
      <c r="M15" s="14">
        <v>1</v>
      </c>
      <c r="N15" s="14">
        <v>0</v>
      </c>
      <c r="O15" s="14">
        <v>0</v>
      </c>
      <c r="P15" s="14">
        <v>0</v>
      </c>
      <c r="Q15" s="14">
        <v>0</v>
      </c>
      <c r="R15" s="14">
        <v>2</v>
      </c>
      <c r="S15" s="14">
        <v>4</v>
      </c>
      <c r="T15" s="6">
        <f t="shared" ref="T15:T17" si="9">+E15/C15</f>
        <v>0.27710843373493976</v>
      </c>
      <c r="U15" s="6">
        <f t="shared" ref="U15:U21" si="10">(E15+J15+L15)/(C15+J15+L15+Q15)</f>
        <v>0.34065934065934067</v>
      </c>
      <c r="V15" s="6">
        <f t="shared" ref="V15:V17" si="11">((E15-G15-H15-I15)+(G15*2)+(H15*3)+(I15*4))/C15</f>
        <v>0.48192771084337349</v>
      </c>
    </row>
    <row r="16" spans="1:22" ht="20.100000000000001" customHeight="1" x14ac:dyDescent="0.25">
      <c r="A16" s="13" t="s">
        <v>39</v>
      </c>
      <c r="B16" s="14">
        <v>97</v>
      </c>
      <c r="C16" s="14">
        <v>340</v>
      </c>
      <c r="D16" s="14">
        <v>34</v>
      </c>
      <c r="E16" s="14">
        <v>68</v>
      </c>
      <c r="F16" s="14">
        <v>38</v>
      </c>
      <c r="G16" s="14">
        <v>13</v>
      </c>
      <c r="H16" s="14">
        <v>0</v>
      </c>
      <c r="I16" s="14">
        <v>15</v>
      </c>
      <c r="J16" s="14">
        <v>16</v>
      </c>
      <c r="K16" s="14">
        <v>67</v>
      </c>
      <c r="L16" s="14">
        <v>1</v>
      </c>
      <c r="M16" s="14">
        <v>7</v>
      </c>
      <c r="N16" s="14">
        <v>9</v>
      </c>
      <c r="O16" s="14">
        <v>4</v>
      </c>
      <c r="P16" s="14">
        <v>0</v>
      </c>
      <c r="Q16" s="14">
        <v>3</v>
      </c>
      <c r="R16" s="14">
        <v>0</v>
      </c>
      <c r="S16" s="14">
        <v>4</v>
      </c>
      <c r="T16" s="6">
        <f t="shared" si="9"/>
        <v>0.2</v>
      </c>
      <c r="U16" s="6">
        <f t="shared" si="10"/>
        <v>0.2361111111111111</v>
      </c>
      <c r="V16" s="6">
        <f t="shared" si="11"/>
        <v>0.37058823529411766</v>
      </c>
    </row>
    <row r="17" spans="1:22" ht="20.100000000000001" customHeight="1" x14ac:dyDescent="0.25">
      <c r="A17" s="13" t="s">
        <v>53</v>
      </c>
      <c r="B17" s="14">
        <v>83</v>
      </c>
      <c r="C17" s="14">
        <v>265</v>
      </c>
      <c r="D17" s="14">
        <v>38</v>
      </c>
      <c r="E17" s="14">
        <v>56</v>
      </c>
      <c r="F17" s="14">
        <v>29</v>
      </c>
      <c r="G17" s="14">
        <v>7</v>
      </c>
      <c r="H17" s="14">
        <v>2</v>
      </c>
      <c r="I17" s="14">
        <v>22</v>
      </c>
      <c r="J17" s="14">
        <v>31</v>
      </c>
      <c r="K17" s="14">
        <v>106</v>
      </c>
      <c r="L17" s="14">
        <v>5</v>
      </c>
      <c r="M17" s="14">
        <v>6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12</v>
      </c>
      <c r="T17" s="6">
        <f t="shared" si="9"/>
        <v>0.21132075471698114</v>
      </c>
      <c r="U17" s="6">
        <f t="shared" si="10"/>
        <v>0.30564784053156147</v>
      </c>
      <c r="V17" s="6">
        <f t="shared" si="11"/>
        <v>0.50188679245283019</v>
      </c>
    </row>
    <row r="18" spans="1:22" ht="20.100000000000001" customHeight="1" x14ac:dyDescent="0.25">
      <c r="A18" s="13" t="s">
        <v>54</v>
      </c>
      <c r="B18" s="14">
        <v>50</v>
      </c>
      <c r="C18" s="14">
        <v>61</v>
      </c>
      <c r="D18" s="14">
        <v>12</v>
      </c>
      <c r="E18" s="14">
        <v>13</v>
      </c>
      <c r="F18" s="14">
        <v>10</v>
      </c>
      <c r="G18" s="14">
        <v>2</v>
      </c>
      <c r="H18" s="14">
        <v>0</v>
      </c>
      <c r="I18" s="14">
        <v>2</v>
      </c>
      <c r="J18" s="14">
        <v>8</v>
      </c>
      <c r="K18" s="14">
        <v>21</v>
      </c>
      <c r="L18" s="14">
        <v>2</v>
      </c>
      <c r="M18" s="14">
        <v>0</v>
      </c>
      <c r="N18" s="14">
        <v>1</v>
      </c>
      <c r="O18" s="14">
        <v>0</v>
      </c>
      <c r="P18" s="14">
        <v>0</v>
      </c>
      <c r="Q18" s="14">
        <v>0</v>
      </c>
      <c r="R18" s="14">
        <v>2</v>
      </c>
      <c r="S18" s="14">
        <v>2</v>
      </c>
      <c r="T18" s="6">
        <f>+E18/C18</f>
        <v>0.21311475409836064</v>
      </c>
      <c r="U18" s="6">
        <f>(E18+J18+L18)/(C18+J18+L18+Q18)</f>
        <v>0.323943661971831</v>
      </c>
      <c r="V18" s="6">
        <f>((E18-G18-H18-I18)+(G18*2)+(H18*3)+(I18*4))/C18</f>
        <v>0.34426229508196721</v>
      </c>
    </row>
    <row r="19" spans="1:22" ht="20.100000000000001" customHeight="1" x14ac:dyDescent="0.25">
      <c r="A19" s="13" t="s">
        <v>73</v>
      </c>
      <c r="B19" s="14">
        <v>57</v>
      </c>
      <c r="C19" s="14">
        <v>91</v>
      </c>
      <c r="D19" s="14">
        <v>14</v>
      </c>
      <c r="E19" s="14">
        <v>27</v>
      </c>
      <c r="F19" s="14">
        <v>11</v>
      </c>
      <c r="G19" s="14">
        <v>7</v>
      </c>
      <c r="H19" s="14">
        <v>1</v>
      </c>
      <c r="I19" s="14">
        <v>3</v>
      </c>
      <c r="J19" s="14">
        <v>9</v>
      </c>
      <c r="K19" s="14">
        <v>23</v>
      </c>
      <c r="L19" s="14">
        <v>2</v>
      </c>
      <c r="M19" s="14">
        <v>0</v>
      </c>
      <c r="N19" s="14">
        <v>1</v>
      </c>
      <c r="O19" s="14">
        <v>0</v>
      </c>
      <c r="P19" s="14">
        <v>0</v>
      </c>
      <c r="Q19" s="14">
        <v>0</v>
      </c>
      <c r="R19" s="14">
        <v>2</v>
      </c>
      <c r="S19" s="14">
        <v>3</v>
      </c>
      <c r="T19" s="6">
        <f>+E19/C19</f>
        <v>0.2967032967032967</v>
      </c>
      <c r="U19" s="6">
        <f>(E19+J19+L19)/(C19+J19+L19+Q19)</f>
        <v>0.37254901960784315</v>
      </c>
      <c r="V19" s="6">
        <f>((E19-G19-H19-I19)+(G19*2)+(H19*3)+(I19*4))/C19</f>
        <v>0.49450549450549453</v>
      </c>
    </row>
    <row r="20" spans="1:22" ht="20.100000000000001" customHeight="1" x14ac:dyDescent="0.25">
      <c r="A20" s="13" t="s">
        <v>55</v>
      </c>
      <c r="B20" s="14">
        <v>9</v>
      </c>
      <c r="C20" s="14">
        <v>17</v>
      </c>
      <c r="D20" s="14">
        <v>1</v>
      </c>
      <c r="E20" s="14">
        <v>3</v>
      </c>
      <c r="F20" s="14">
        <v>3</v>
      </c>
      <c r="G20" s="14">
        <v>0</v>
      </c>
      <c r="H20" s="14">
        <v>0</v>
      </c>
      <c r="I20" s="14">
        <v>1</v>
      </c>
      <c r="J20" s="14">
        <v>2</v>
      </c>
      <c r="K20" s="14">
        <v>6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6">
        <f>+E20/C20</f>
        <v>0.17647058823529413</v>
      </c>
      <c r="U20" s="6">
        <f>(E20+J20+L20)/(C20+J20+L20+Q20)</f>
        <v>0.26315789473684209</v>
      </c>
      <c r="V20" s="6">
        <f>((E20-G20-H20-I20)+(G20*2)+(H20*3)+(I20*4))/C20</f>
        <v>0.35294117647058826</v>
      </c>
    </row>
    <row r="21" spans="1:22" ht="20.100000000000001" customHeight="1" x14ac:dyDescent="0.25">
      <c r="A21" s="13" t="s">
        <v>56</v>
      </c>
      <c r="B21" s="14">
        <v>94</v>
      </c>
      <c r="C21" s="14">
        <v>292</v>
      </c>
      <c r="D21" s="14">
        <v>37</v>
      </c>
      <c r="E21" s="14">
        <v>59</v>
      </c>
      <c r="F21" s="14">
        <v>44</v>
      </c>
      <c r="G21" s="14">
        <v>10</v>
      </c>
      <c r="H21" s="14">
        <v>0</v>
      </c>
      <c r="I21" s="14">
        <v>19</v>
      </c>
      <c r="J21" s="14">
        <v>30</v>
      </c>
      <c r="K21" s="14">
        <v>75</v>
      </c>
      <c r="L21" s="14">
        <v>5</v>
      </c>
      <c r="M21" s="14">
        <v>2</v>
      </c>
      <c r="N21" s="14">
        <v>0</v>
      </c>
      <c r="O21" s="14">
        <v>0</v>
      </c>
      <c r="P21" s="14">
        <v>0</v>
      </c>
      <c r="Q21" s="14">
        <v>3</v>
      </c>
      <c r="R21" s="14">
        <v>0</v>
      </c>
      <c r="S21" s="14">
        <v>13</v>
      </c>
      <c r="T21" s="6">
        <f>+E21/C21</f>
        <v>0.20205479452054795</v>
      </c>
      <c r="U21" s="6">
        <f t="shared" si="10"/>
        <v>0.28484848484848485</v>
      </c>
      <c r="V21" s="6">
        <f>((E21-G21-H21-I21)+(G21*2)+(H21*3)+(I21*4))/C21</f>
        <v>0.4315068493150685</v>
      </c>
    </row>
    <row r="22" spans="1:22" ht="20.100000000000001" customHeight="1" x14ac:dyDescent="0.25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6"/>
      <c r="U22" s="6"/>
      <c r="V22" s="6"/>
    </row>
    <row r="23" spans="1:22" ht="18" x14ac:dyDescent="0.25">
      <c r="A23" s="4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4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6">
        <v>0</v>
      </c>
      <c r="U23" s="6">
        <v>0</v>
      </c>
      <c r="V23" s="6">
        <v>0</v>
      </c>
    </row>
    <row r="24" spans="1:22" x14ac:dyDescent="0.3">
      <c r="A24" s="4" t="s">
        <v>23</v>
      </c>
      <c r="U24" s="6"/>
    </row>
    <row r="25" spans="1:22" s="1" customFormat="1" ht="18" x14ac:dyDescent="0.25">
      <c r="A25" s="7" t="s">
        <v>24</v>
      </c>
      <c r="B25" s="1">
        <f>C48</f>
        <v>100</v>
      </c>
      <c r="C25" s="1">
        <f t="shared" ref="C25:S25" si="12">+SUM(C4:C23)</f>
        <v>3326</v>
      </c>
      <c r="D25" s="1">
        <f t="shared" si="12"/>
        <v>428</v>
      </c>
      <c r="E25" s="1">
        <f t="shared" si="12"/>
        <v>735</v>
      </c>
      <c r="F25" s="1">
        <f t="shared" si="12"/>
        <v>413</v>
      </c>
      <c r="G25" s="1">
        <f t="shared" si="12"/>
        <v>132</v>
      </c>
      <c r="H25" s="1">
        <f t="shared" si="12"/>
        <v>18</v>
      </c>
      <c r="I25" s="1">
        <f t="shared" si="12"/>
        <v>182</v>
      </c>
      <c r="J25" s="1">
        <f t="shared" si="12"/>
        <v>294</v>
      </c>
      <c r="K25" s="1">
        <f t="shared" si="12"/>
        <v>920</v>
      </c>
      <c r="L25" s="1">
        <f t="shared" si="12"/>
        <v>33</v>
      </c>
      <c r="M25" s="1">
        <f t="shared" si="12"/>
        <v>38</v>
      </c>
      <c r="N25" s="1">
        <f t="shared" si="12"/>
        <v>27</v>
      </c>
      <c r="O25" s="1">
        <f t="shared" si="12"/>
        <v>6</v>
      </c>
      <c r="P25" s="1">
        <f t="shared" si="12"/>
        <v>2</v>
      </c>
      <c r="Q25" s="1">
        <f t="shared" si="12"/>
        <v>20</v>
      </c>
      <c r="R25" s="1">
        <f t="shared" si="12"/>
        <v>11</v>
      </c>
      <c r="S25" s="1">
        <f t="shared" si="12"/>
        <v>83</v>
      </c>
      <c r="T25" s="6">
        <f>+E25/C25</f>
        <v>0.22098616957306072</v>
      </c>
      <c r="U25" s="6">
        <f>(E25+J25+L25)/(C25+J25+L25+Q25)</f>
        <v>0.28913694527634087</v>
      </c>
      <c r="V25" s="6">
        <f>((E25-G25-H25-I25)+(G25*2)+(H25*3)+(I25*4))/C25</f>
        <v>0.43565844858689118</v>
      </c>
    </row>
    <row r="26" spans="1:22" s="1" customFormat="1" ht="18" x14ac:dyDescent="0.25">
      <c r="A26" s="7"/>
      <c r="T26" s="6"/>
      <c r="U26" s="6"/>
      <c r="V26" s="6"/>
    </row>
    <row r="27" spans="1:22" s="8" customFormat="1" ht="25.5" customHeight="1" x14ac:dyDescent="0.25">
      <c r="A27" s="3" t="s">
        <v>22</v>
      </c>
      <c r="B27" s="1" t="s">
        <v>25</v>
      </c>
      <c r="C27" s="1" t="s">
        <v>26</v>
      </c>
      <c r="D27" s="1" t="s">
        <v>27</v>
      </c>
      <c r="E27" s="1" t="s">
        <v>3</v>
      </c>
      <c r="F27" s="1" t="s">
        <v>28</v>
      </c>
      <c r="G27" s="1" t="s">
        <v>4</v>
      </c>
      <c r="H27" s="1" t="s">
        <v>9</v>
      </c>
      <c r="I27" s="1" t="s">
        <v>10</v>
      </c>
      <c r="J27" s="1" t="s">
        <v>29</v>
      </c>
      <c r="K27" s="1" t="s">
        <v>30</v>
      </c>
      <c r="L27" s="1" t="s">
        <v>31</v>
      </c>
      <c r="M27" s="1" t="s">
        <v>32</v>
      </c>
      <c r="N27" s="1" t="s">
        <v>33</v>
      </c>
      <c r="O27" s="1" t="s">
        <v>34</v>
      </c>
      <c r="P27" s="1" t="s">
        <v>8</v>
      </c>
      <c r="Q27" s="1" t="s">
        <v>18</v>
      </c>
      <c r="R27" s="1" t="s">
        <v>2</v>
      </c>
      <c r="T27" s="1" t="s">
        <v>35</v>
      </c>
      <c r="U27" s="1" t="s">
        <v>19</v>
      </c>
      <c r="V27" s="1" t="s">
        <v>36</v>
      </c>
    </row>
    <row r="28" spans="1:22" ht="18" customHeight="1" x14ac:dyDescent="0.3">
      <c r="A28" s="13" t="s">
        <v>57</v>
      </c>
      <c r="B28" s="14">
        <v>11</v>
      </c>
      <c r="C28" s="14">
        <v>0</v>
      </c>
      <c r="D28" s="15">
        <v>14.667</v>
      </c>
      <c r="E28" s="14">
        <v>2</v>
      </c>
      <c r="F28" s="14">
        <v>2</v>
      </c>
      <c r="G28" s="14">
        <v>8</v>
      </c>
      <c r="H28" s="14">
        <v>10</v>
      </c>
      <c r="I28" s="14">
        <v>13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1</v>
      </c>
      <c r="Q28" s="14">
        <v>4</v>
      </c>
      <c r="R28" s="16">
        <v>48.000999999999998</v>
      </c>
      <c r="T28" s="9">
        <f t="shared" ref="T28:T39" si="13">F28*9/D28</f>
        <v>1.2272448353446512</v>
      </c>
      <c r="U28" s="10">
        <f t="shared" ref="U28:U39" si="14">+G28/R28</f>
        <v>0.16666319451678091</v>
      </c>
      <c r="V28" s="10">
        <f t="shared" ref="V28:V39" si="15">(G28+H28)/D28</f>
        <v>1.2272448353446512</v>
      </c>
    </row>
    <row r="29" spans="1:22" ht="18" customHeight="1" x14ac:dyDescent="0.3">
      <c r="A29" s="13" t="s">
        <v>58</v>
      </c>
      <c r="B29" s="14">
        <v>19</v>
      </c>
      <c r="C29" s="14">
        <v>19</v>
      </c>
      <c r="D29" s="15">
        <v>104.999</v>
      </c>
      <c r="E29" s="14">
        <v>66</v>
      </c>
      <c r="F29" s="14">
        <v>64</v>
      </c>
      <c r="G29" s="14">
        <v>117</v>
      </c>
      <c r="H29" s="14">
        <v>46</v>
      </c>
      <c r="I29" s="14">
        <v>94</v>
      </c>
      <c r="J29" s="14">
        <v>5</v>
      </c>
      <c r="K29" s="14">
        <v>9</v>
      </c>
      <c r="L29" s="14">
        <v>0</v>
      </c>
      <c r="M29" s="14">
        <v>1</v>
      </c>
      <c r="N29" s="14">
        <v>0</v>
      </c>
      <c r="O29" s="14">
        <v>5</v>
      </c>
      <c r="P29" s="14">
        <v>21</v>
      </c>
      <c r="Q29" s="14">
        <v>13</v>
      </c>
      <c r="R29" s="16">
        <v>418.99700000000001</v>
      </c>
      <c r="T29" s="9">
        <f t="shared" si="13"/>
        <v>5.48576653110982</v>
      </c>
      <c r="U29" s="10">
        <f t="shared" si="14"/>
        <v>0.27923827616904179</v>
      </c>
      <c r="V29" s="10">
        <f t="shared" si="15"/>
        <v>1.5523957371022581</v>
      </c>
    </row>
    <row r="30" spans="1:22" ht="18" customHeight="1" x14ac:dyDescent="0.3">
      <c r="A30" s="13" t="s">
        <v>75</v>
      </c>
      <c r="B30" s="14">
        <v>4</v>
      </c>
      <c r="C30" s="14">
        <v>0</v>
      </c>
      <c r="D30" s="15">
        <v>8</v>
      </c>
      <c r="E30" s="14">
        <v>5</v>
      </c>
      <c r="F30" s="14">
        <v>2</v>
      </c>
      <c r="G30" s="14">
        <v>5</v>
      </c>
      <c r="H30" s="14">
        <v>4</v>
      </c>
      <c r="I30" s="14">
        <v>8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1</v>
      </c>
      <c r="Q30" s="14">
        <v>2</v>
      </c>
      <c r="R30" s="16">
        <v>27</v>
      </c>
      <c r="T30" s="9">
        <f t="shared" ref="T30" si="16">F30*9/D30</f>
        <v>2.25</v>
      </c>
      <c r="U30" s="10">
        <f t="shared" ref="U30" si="17">+G30/R30</f>
        <v>0.18518518518518517</v>
      </c>
      <c r="V30" s="10">
        <f t="shared" ref="V30" si="18">(G30+H30)/D30</f>
        <v>1.125</v>
      </c>
    </row>
    <row r="31" spans="1:22" ht="18" customHeight="1" x14ac:dyDescent="0.3">
      <c r="A31" s="13" t="s">
        <v>59</v>
      </c>
      <c r="B31" s="14">
        <v>14</v>
      </c>
      <c r="C31" s="14">
        <v>0</v>
      </c>
      <c r="D31" s="15">
        <v>16.667000000000002</v>
      </c>
      <c r="E31" s="14">
        <v>10</v>
      </c>
      <c r="F31" s="14">
        <v>6</v>
      </c>
      <c r="G31" s="14">
        <v>18</v>
      </c>
      <c r="H31" s="14">
        <v>10</v>
      </c>
      <c r="I31" s="14">
        <v>20</v>
      </c>
      <c r="J31" s="14">
        <v>0</v>
      </c>
      <c r="K31" s="14">
        <v>1</v>
      </c>
      <c r="L31" s="14">
        <v>1</v>
      </c>
      <c r="M31" s="14">
        <v>0</v>
      </c>
      <c r="N31" s="14">
        <v>0</v>
      </c>
      <c r="O31" s="14">
        <v>0</v>
      </c>
      <c r="P31" s="14">
        <v>2</v>
      </c>
      <c r="Q31" s="14">
        <v>3</v>
      </c>
      <c r="R31" s="16">
        <v>65.001000000000005</v>
      </c>
      <c r="T31" s="9">
        <f t="shared" si="13"/>
        <v>3.2399352012959737</v>
      </c>
      <c r="U31" s="10">
        <f t="shared" si="14"/>
        <v>0.27691881663359025</v>
      </c>
      <c r="V31" s="10">
        <f t="shared" si="15"/>
        <v>1.6799664006719863</v>
      </c>
    </row>
    <row r="32" spans="1:22" ht="18" customHeight="1" x14ac:dyDescent="0.3">
      <c r="A32" s="13" t="s">
        <v>72</v>
      </c>
      <c r="B32" s="14">
        <v>6</v>
      </c>
      <c r="C32" s="14">
        <v>6</v>
      </c>
      <c r="D32" s="15">
        <v>47.667000000000002</v>
      </c>
      <c r="E32" s="14">
        <v>14</v>
      </c>
      <c r="F32" s="14">
        <v>14</v>
      </c>
      <c r="G32" s="14">
        <v>35</v>
      </c>
      <c r="H32" s="14">
        <v>14</v>
      </c>
      <c r="I32" s="14">
        <v>48</v>
      </c>
      <c r="J32" s="14">
        <v>4</v>
      </c>
      <c r="K32" s="14">
        <v>3</v>
      </c>
      <c r="L32" s="14">
        <v>0</v>
      </c>
      <c r="M32" s="14">
        <v>1</v>
      </c>
      <c r="N32" s="14">
        <v>0</v>
      </c>
      <c r="O32" s="14">
        <v>1</v>
      </c>
      <c r="P32" s="14">
        <v>5</v>
      </c>
      <c r="Q32" s="14">
        <v>4</v>
      </c>
      <c r="R32" s="16">
        <v>174.001</v>
      </c>
      <c r="T32" s="9">
        <f t="shared" ref="T32" si="19">F32*9/D32</f>
        <v>2.6433381584744162</v>
      </c>
      <c r="U32" s="10">
        <f t="shared" ref="U32" si="20">+G32/R32</f>
        <v>0.20114826926282031</v>
      </c>
      <c r="V32" s="10">
        <f t="shared" ref="V32" si="21">(G32+H32)/D32</f>
        <v>1.0279648394067173</v>
      </c>
    </row>
    <row r="33" spans="1:22" ht="18" customHeight="1" x14ac:dyDescent="0.3">
      <c r="A33" s="13" t="s">
        <v>60</v>
      </c>
      <c r="B33" s="14">
        <v>31</v>
      </c>
      <c r="C33" s="14">
        <v>0</v>
      </c>
      <c r="D33" s="15">
        <v>43.999000000000002</v>
      </c>
      <c r="E33" s="14">
        <v>6</v>
      </c>
      <c r="F33" s="14">
        <v>6</v>
      </c>
      <c r="G33" s="14">
        <v>25</v>
      </c>
      <c r="H33" s="14">
        <v>12</v>
      </c>
      <c r="I33" s="14">
        <v>49</v>
      </c>
      <c r="J33" s="14">
        <v>2</v>
      </c>
      <c r="K33" s="14">
        <v>2</v>
      </c>
      <c r="L33" s="14">
        <v>1</v>
      </c>
      <c r="M33" s="14">
        <v>0</v>
      </c>
      <c r="N33" s="14">
        <v>0</v>
      </c>
      <c r="O33" s="14">
        <v>2</v>
      </c>
      <c r="P33" s="14">
        <v>3</v>
      </c>
      <c r="Q33" s="14">
        <v>5</v>
      </c>
      <c r="R33" s="16">
        <v>151.99700000000001</v>
      </c>
      <c r="T33" s="9">
        <f t="shared" ref="T33" si="22">F33*9/D33</f>
        <v>1.227300620468647</v>
      </c>
      <c r="U33" s="10">
        <f t="shared" ref="U33" si="23">+G33/R33</f>
        <v>0.16447693046573286</v>
      </c>
      <c r="V33" s="10">
        <f t="shared" ref="V33" si="24">(G33+H33)/D33</f>
        <v>0.84092820291370252</v>
      </c>
    </row>
    <row r="34" spans="1:22" ht="18" customHeight="1" x14ac:dyDescent="0.3">
      <c r="A34" s="13" t="s">
        <v>61</v>
      </c>
      <c r="B34" s="14">
        <v>18</v>
      </c>
      <c r="C34" s="14">
        <v>0</v>
      </c>
      <c r="D34" s="15">
        <v>29</v>
      </c>
      <c r="E34" s="14">
        <v>6</v>
      </c>
      <c r="F34" s="14">
        <v>5</v>
      </c>
      <c r="G34" s="14">
        <v>16</v>
      </c>
      <c r="H34" s="14">
        <v>13</v>
      </c>
      <c r="I34" s="14">
        <v>29</v>
      </c>
      <c r="J34" s="14">
        <v>3</v>
      </c>
      <c r="K34" s="14">
        <v>1</v>
      </c>
      <c r="L34" s="14">
        <v>1</v>
      </c>
      <c r="M34" s="14">
        <v>0</v>
      </c>
      <c r="N34" s="14">
        <v>0</v>
      </c>
      <c r="O34" s="14">
        <v>0</v>
      </c>
      <c r="P34" s="14">
        <v>2</v>
      </c>
      <c r="Q34" s="14">
        <v>3</v>
      </c>
      <c r="R34" s="16">
        <v>100</v>
      </c>
      <c r="T34" s="9">
        <f t="shared" ref="T34" si="25">F34*9/D34</f>
        <v>1.5517241379310345</v>
      </c>
      <c r="U34" s="10">
        <f t="shared" ref="U34" si="26">+G34/R34</f>
        <v>0.16</v>
      </c>
      <c r="V34" s="10">
        <f t="shared" ref="V34" si="27">(G34+H34)/D34</f>
        <v>1</v>
      </c>
    </row>
    <row r="35" spans="1:22" ht="18" customHeight="1" x14ac:dyDescent="0.3">
      <c r="A35" s="13" t="s">
        <v>62</v>
      </c>
      <c r="B35" s="14">
        <v>15</v>
      </c>
      <c r="C35" s="14">
        <v>15</v>
      </c>
      <c r="D35" s="15">
        <v>96</v>
      </c>
      <c r="E35" s="14">
        <v>49</v>
      </c>
      <c r="F35" s="14">
        <v>45</v>
      </c>
      <c r="G35" s="14">
        <v>94</v>
      </c>
      <c r="H35" s="14">
        <v>30</v>
      </c>
      <c r="I35" s="14">
        <v>81</v>
      </c>
      <c r="J35" s="14">
        <v>7</v>
      </c>
      <c r="K35" s="14">
        <v>6</v>
      </c>
      <c r="L35" s="14">
        <v>0</v>
      </c>
      <c r="M35" s="14">
        <v>3</v>
      </c>
      <c r="N35" s="14">
        <v>1</v>
      </c>
      <c r="O35" s="14">
        <v>8</v>
      </c>
      <c r="P35" s="14">
        <v>12</v>
      </c>
      <c r="Q35" s="14">
        <v>17</v>
      </c>
      <c r="R35" s="16">
        <v>365</v>
      </c>
      <c r="T35" s="9">
        <f t="shared" si="13"/>
        <v>4.21875</v>
      </c>
      <c r="U35" s="10">
        <f t="shared" si="14"/>
        <v>0.25753424657534246</v>
      </c>
      <c r="V35" s="10">
        <f t="shared" si="15"/>
        <v>1.2916666666666667</v>
      </c>
    </row>
    <row r="36" spans="1:22" ht="18" customHeight="1" x14ac:dyDescent="0.3">
      <c r="A36" s="13" t="s">
        <v>63</v>
      </c>
      <c r="B36" s="14">
        <v>20</v>
      </c>
      <c r="C36" s="14">
        <v>0</v>
      </c>
      <c r="D36" s="15">
        <v>28</v>
      </c>
      <c r="E36" s="14">
        <v>13</v>
      </c>
      <c r="F36" s="14">
        <v>12</v>
      </c>
      <c r="G36" s="14">
        <v>19</v>
      </c>
      <c r="H36" s="14">
        <v>18</v>
      </c>
      <c r="I36" s="14">
        <v>30</v>
      </c>
      <c r="J36" s="14">
        <v>0</v>
      </c>
      <c r="K36" s="14">
        <v>3</v>
      </c>
      <c r="L36" s="14">
        <v>0</v>
      </c>
      <c r="M36" s="14">
        <v>0</v>
      </c>
      <c r="N36" s="14">
        <v>0</v>
      </c>
      <c r="O36" s="14">
        <v>1</v>
      </c>
      <c r="P36" s="14">
        <v>2</v>
      </c>
      <c r="Q36" s="14">
        <v>5</v>
      </c>
      <c r="R36" s="16">
        <v>98</v>
      </c>
      <c r="T36" s="9">
        <f t="shared" si="13"/>
        <v>3.8571428571428572</v>
      </c>
      <c r="U36" s="10">
        <f t="shared" si="14"/>
        <v>0.19387755102040816</v>
      </c>
      <c r="V36" s="10">
        <f t="shared" si="15"/>
        <v>1.3214285714285714</v>
      </c>
    </row>
    <row r="37" spans="1:22" ht="18" customHeight="1" x14ac:dyDescent="0.3">
      <c r="A37" s="13" t="s">
        <v>40</v>
      </c>
      <c r="B37" s="14">
        <v>20</v>
      </c>
      <c r="C37" s="14">
        <v>20</v>
      </c>
      <c r="D37" s="15">
        <v>117</v>
      </c>
      <c r="E37" s="14">
        <v>54</v>
      </c>
      <c r="F37" s="14">
        <v>51</v>
      </c>
      <c r="G37" s="14">
        <v>111</v>
      </c>
      <c r="H37" s="14">
        <v>32</v>
      </c>
      <c r="I37" s="14">
        <v>130</v>
      </c>
      <c r="J37" s="14">
        <v>6</v>
      </c>
      <c r="K37" s="14">
        <v>5</v>
      </c>
      <c r="L37" s="14">
        <v>0</v>
      </c>
      <c r="M37" s="14">
        <v>0</v>
      </c>
      <c r="N37" s="14">
        <v>0</v>
      </c>
      <c r="O37" s="14">
        <v>7</v>
      </c>
      <c r="P37" s="14">
        <v>17</v>
      </c>
      <c r="Q37" s="14">
        <v>15</v>
      </c>
      <c r="R37" s="16">
        <v>447</v>
      </c>
      <c r="T37" s="9">
        <f t="shared" si="13"/>
        <v>3.9230769230769229</v>
      </c>
      <c r="U37" s="10">
        <f t="shared" si="14"/>
        <v>0.24832214765100671</v>
      </c>
      <c r="V37" s="10">
        <f t="shared" si="15"/>
        <v>1.2222222222222223</v>
      </c>
    </row>
    <row r="38" spans="1:22" ht="18" customHeight="1" x14ac:dyDescent="0.3">
      <c r="A38" s="13" t="s">
        <v>64</v>
      </c>
      <c r="B38" s="14">
        <v>29</v>
      </c>
      <c r="C38" s="14">
        <v>0</v>
      </c>
      <c r="D38" s="15">
        <v>32.667999999999999</v>
      </c>
      <c r="E38" s="14">
        <v>14</v>
      </c>
      <c r="F38" s="14">
        <v>14</v>
      </c>
      <c r="G38" s="14">
        <v>23</v>
      </c>
      <c r="H38" s="14">
        <v>6</v>
      </c>
      <c r="I38" s="14">
        <v>36</v>
      </c>
      <c r="J38" s="14">
        <v>4</v>
      </c>
      <c r="K38" s="14">
        <v>1</v>
      </c>
      <c r="L38" s="14">
        <v>13</v>
      </c>
      <c r="M38" s="14">
        <v>0</v>
      </c>
      <c r="N38" s="14">
        <v>0</v>
      </c>
      <c r="O38" s="14">
        <v>3</v>
      </c>
      <c r="P38" s="14">
        <v>3</v>
      </c>
      <c r="Q38" s="14">
        <v>1</v>
      </c>
      <c r="R38" s="16">
        <v>120.004</v>
      </c>
      <c r="T38" s="9">
        <f t="shared" ref="T38" si="28">F38*9/D38</f>
        <v>3.8569854291661567</v>
      </c>
      <c r="U38" s="10">
        <f t="shared" ref="U38" si="29">+G38/R38</f>
        <v>0.19166027799073362</v>
      </c>
      <c r="V38" s="10">
        <f t="shared" ref="V38" si="30">(G38+H38)/D38</f>
        <v>0.88771886861760751</v>
      </c>
    </row>
    <row r="39" spans="1:22" ht="18" customHeight="1" x14ac:dyDescent="0.3">
      <c r="A39" s="13" t="s">
        <v>65</v>
      </c>
      <c r="B39" s="8">
        <v>12</v>
      </c>
      <c r="C39" s="8">
        <v>12</v>
      </c>
      <c r="D39" s="11">
        <v>55</v>
      </c>
      <c r="E39" s="8">
        <v>37</v>
      </c>
      <c r="F39" s="8">
        <v>37</v>
      </c>
      <c r="G39" s="8">
        <v>48</v>
      </c>
      <c r="H39" s="8">
        <v>29</v>
      </c>
      <c r="I39" s="8">
        <v>60</v>
      </c>
      <c r="J39" s="8">
        <v>2</v>
      </c>
      <c r="K39" s="8">
        <v>3</v>
      </c>
      <c r="L39" s="8">
        <v>0</v>
      </c>
      <c r="M39" s="8">
        <v>0</v>
      </c>
      <c r="N39" s="8">
        <v>0</v>
      </c>
      <c r="O39" s="8">
        <v>6</v>
      </c>
      <c r="P39" s="8">
        <v>9</v>
      </c>
      <c r="Q39" s="8">
        <v>5</v>
      </c>
      <c r="R39" s="8">
        <v>208</v>
      </c>
      <c r="T39" s="9">
        <f t="shared" si="13"/>
        <v>6.0545454545454547</v>
      </c>
      <c r="U39" s="10">
        <f t="shared" si="14"/>
        <v>0.23076923076923078</v>
      </c>
      <c r="V39" s="10">
        <f t="shared" si="15"/>
        <v>1.4</v>
      </c>
    </row>
    <row r="40" spans="1:22" ht="18" customHeight="1" x14ac:dyDescent="0.3">
      <c r="A40" s="13" t="s">
        <v>66</v>
      </c>
      <c r="B40" s="14">
        <v>16</v>
      </c>
      <c r="C40" s="14">
        <v>0</v>
      </c>
      <c r="D40" s="15">
        <v>26.998999999999999</v>
      </c>
      <c r="E40" s="14">
        <v>16</v>
      </c>
      <c r="F40" s="14">
        <v>16</v>
      </c>
      <c r="G40" s="14">
        <v>19</v>
      </c>
      <c r="H40" s="14">
        <v>23</v>
      </c>
      <c r="I40" s="14">
        <v>23</v>
      </c>
      <c r="J40" s="14">
        <v>1</v>
      </c>
      <c r="K40" s="14">
        <v>1</v>
      </c>
      <c r="L40" s="14">
        <v>0</v>
      </c>
      <c r="M40" s="14">
        <v>0</v>
      </c>
      <c r="N40" s="14">
        <v>0</v>
      </c>
      <c r="O40" s="14">
        <v>2</v>
      </c>
      <c r="P40" s="14">
        <v>3</v>
      </c>
      <c r="Q40" s="14">
        <v>4</v>
      </c>
      <c r="R40" s="16">
        <v>95.997</v>
      </c>
      <c r="T40" s="9">
        <f>F40*9/D40</f>
        <v>5.3335308715137604</v>
      </c>
      <c r="U40" s="10">
        <f>+G40/R40</f>
        <v>0.19792285175578403</v>
      </c>
      <c r="V40" s="10">
        <f>(G40+H40)/D40</f>
        <v>1.55561317085818</v>
      </c>
    </row>
    <row r="41" spans="1:22" ht="18" customHeight="1" x14ac:dyDescent="0.3">
      <c r="A41" s="13" t="s">
        <v>67</v>
      </c>
      <c r="B41" s="14">
        <v>20</v>
      </c>
      <c r="C41" s="14">
        <v>0</v>
      </c>
      <c r="D41" s="15">
        <v>26.998999999999999</v>
      </c>
      <c r="E41" s="14">
        <v>11</v>
      </c>
      <c r="F41" s="14">
        <v>9</v>
      </c>
      <c r="G41" s="14">
        <v>20</v>
      </c>
      <c r="H41" s="14">
        <v>13</v>
      </c>
      <c r="I41" s="14">
        <v>20</v>
      </c>
      <c r="J41" s="14">
        <v>1</v>
      </c>
      <c r="K41" s="14">
        <v>1</v>
      </c>
      <c r="L41" s="14">
        <v>1</v>
      </c>
      <c r="M41" s="14">
        <v>0</v>
      </c>
      <c r="N41" s="14">
        <v>0</v>
      </c>
      <c r="O41" s="14">
        <v>4</v>
      </c>
      <c r="P41" s="14">
        <v>1</v>
      </c>
      <c r="Q41" s="14">
        <v>0</v>
      </c>
      <c r="R41" s="16">
        <v>100.997</v>
      </c>
      <c r="T41" s="9">
        <f t="shared" ref="T41:T46" si="31">F41*9/D41</f>
        <v>3.0001111152264901</v>
      </c>
      <c r="U41" s="10">
        <f t="shared" ref="U41:U46" si="32">+G41/R41</f>
        <v>0.19802568393120587</v>
      </c>
      <c r="V41" s="10">
        <f t="shared" ref="V41:V46" si="33">(G41+H41)/D41</f>
        <v>1.22226749138857</v>
      </c>
    </row>
    <row r="42" spans="1:22" ht="18" customHeight="1" x14ac:dyDescent="0.3">
      <c r="A42" s="13" t="s">
        <v>68</v>
      </c>
      <c r="B42" s="14">
        <v>20</v>
      </c>
      <c r="C42" s="14">
        <v>0</v>
      </c>
      <c r="D42" s="15">
        <v>24.332999999999998</v>
      </c>
      <c r="E42" s="14">
        <v>9</v>
      </c>
      <c r="F42" s="14">
        <v>11</v>
      </c>
      <c r="G42" s="14">
        <v>15</v>
      </c>
      <c r="H42" s="14">
        <v>9</v>
      </c>
      <c r="I42" s="14">
        <v>23</v>
      </c>
      <c r="J42" s="14">
        <v>3</v>
      </c>
      <c r="K42" s="14">
        <v>2</v>
      </c>
      <c r="L42" s="14">
        <v>0</v>
      </c>
      <c r="M42" s="14">
        <v>0</v>
      </c>
      <c r="N42" s="14">
        <v>0</v>
      </c>
      <c r="O42" s="14">
        <v>0</v>
      </c>
      <c r="P42" s="14">
        <v>6</v>
      </c>
      <c r="Q42" s="14">
        <v>4</v>
      </c>
      <c r="R42" s="16">
        <v>83.998999999999995</v>
      </c>
      <c r="T42" s="9">
        <f t="shared" si="31"/>
        <v>4.0685488842312907</v>
      </c>
      <c r="U42" s="10">
        <f t="shared" si="32"/>
        <v>0.17857355444707676</v>
      </c>
      <c r="V42" s="10">
        <f t="shared" si="33"/>
        <v>0.98631488102576759</v>
      </c>
    </row>
    <row r="43" spans="1:22" ht="18" customHeight="1" x14ac:dyDescent="0.3">
      <c r="A43" s="13" t="s">
        <v>69</v>
      </c>
      <c r="B43" s="14">
        <v>18</v>
      </c>
      <c r="C43" s="14">
        <v>18</v>
      </c>
      <c r="D43" s="15">
        <v>110.999</v>
      </c>
      <c r="E43" s="14">
        <v>47</v>
      </c>
      <c r="F43" s="14">
        <v>45</v>
      </c>
      <c r="G43" s="14">
        <v>114</v>
      </c>
      <c r="H43" s="14">
        <v>33</v>
      </c>
      <c r="I43" s="14">
        <v>93</v>
      </c>
      <c r="J43" s="14">
        <v>8</v>
      </c>
      <c r="K43" s="14">
        <v>4</v>
      </c>
      <c r="L43" s="14">
        <v>0</v>
      </c>
      <c r="M43" s="14">
        <v>0</v>
      </c>
      <c r="N43" s="14">
        <v>0</v>
      </c>
      <c r="O43" s="14">
        <v>7</v>
      </c>
      <c r="P43" s="14">
        <v>14</v>
      </c>
      <c r="Q43" s="14">
        <v>16</v>
      </c>
      <c r="R43" s="16">
        <v>430.99700000000001</v>
      </c>
      <c r="T43" s="9">
        <f t="shared" si="31"/>
        <v>3.6486815196533304</v>
      </c>
      <c r="U43" s="10">
        <f t="shared" si="32"/>
        <v>0.26450300118098269</v>
      </c>
      <c r="V43" s="10">
        <f t="shared" si="33"/>
        <v>1.3243362552815792</v>
      </c>
    </row>
    <row r="44" spans="1:22" ht="18" customHeight="1" x14ac:dyDescent="0.3">
      <c r="A44" s="13" t="s">
        <v>70</v>
      </c>
      <c r="B44" s="14">
        <v>27</v>
      </c>
      <c r="C44" s="14">
        <v>0</v>
      </c>
      <c r="D44" s="15">
        <v>30.335000000000001</v>
      </c>
      <c r="E44" s="14">
        <v>15</v>
      </c>
      <c r="F44" s="14">
        <v>13</v>
      </c>
      <c r="G44" s="14">
        <v>31</v>
      </c>
      <c r="H44" s="14">
        <v>11</v>
      </c>
      <c r="I44" s="14">
        <v>31</v>
      </c>
      <c r="J44" s="14">
        <v>2</v>
      </c>
      <c r="K44" s="14">
        <v>3</v>
      </c>
      <c r="L44" s="14">
        <v>3</v>
      </c>
      <c r="M44" s="14">
        <v>0</v>
      </c>
      <c r="N44" s="14">
        <v>0</v>
      </c>
      <c r="O44" s="14">
        <v>1</v>
      </c>
      <c r="P44" s="14">
        <v>6</v>
      </c>
      <c r="Q44" s="14">
        <v>1</v>
      </c>
      <c r="R44" s="16">
        <v>121.005</v>
      </c>
      <c r="T44" s="9">
        <f t="shared" si="31"/>
        <v>3.856930937860557</v>
      </c>
      <c r="U44" s="10">
        <f t="shared" si="32"/>
        <v>0.2561877608363291</v>
      </c>
      <c r="V44" s="10">
        <f t="shared" si="33"/>
        <v>1.3845393110268667</v>
      </c>
    </row>
    <row r="45" spans="1:22" ht="18" customHeight="1" x14ac:dyDescent="0.3">
      <c r="A45" s="13" t="s">
        <v>41</v>
      </c>
      <c r="B45" s="14">
        <v>10</v>
      </c>
      <c r="C45" s="14">
        <v>10</v>
      </c>
      <c r="D45" s="15">
        <v>64.665999999999997</v>
      </c>
      <c r="E45" s="14">
        <v>30</v>
      </c>
      <c r="F45" s="14">
        <v>29</v>
      </c>
      <c r="G45" s="14">
        <v>61</v>
      </c>
      <c r="H45" s="14">
        <v>21</v>
      </c>
      <c r="I45" s="14">
        <v>74</v>
      </c>
      <c r="J45" s="14">
        <v>2</v>
      </c>
      <c r="K45" s="14">
        <v>4</v>
      </c>
      <c r="L45" s="14">
        <v>0</v>
      </c>
      <c r="M45" s="14">
        <v>1</v>
      </c>
      <c r="N45" s="14">
        <v>0</v>
      </c>
      <c r="O45" s="14">
        <v>3</v>
      </c>
      <c r="P45" s="14">
        <v>8</v>
      </c>
      <c r="Q45" s="14">
        <v>6</v>
      </c>
      <c r="R45" s="16">
        <v>248.99799999999999</v>
      </c>
      <c r="T45" s="9">
        <f t="shared" si="31"/>
        <v>4.0361240837534407</v>
      </c>
      <c r="U45" s="10">
        <f t="shared" si="32"/>
        <v>0.24498188740471813</v>
      </c>
      <c r="V45" s="10">
        <f t="shared" si="33"/>
        <v>1.2680543098382457</v>
      </c>
    </row>
    <row r="46" spans="1:22" ht="18" customHeight="1" x14ac:dyDescent="0.3">
      <c r="A46" s="13" t="s">
        <v>71</v>
      </c>
      <c r="B46" s="14">
        <v>11</v>
      </c>
      <c r="C46" s="14">
        <v>0</v>
      </c>
      <c r="D46" s="15">
        <v>13.667999999999999</v>
      </c>
      <c r="E46" s="14">
        <v>2</v>
      </c>
      <c r="F46" s="14">
        <v>2</v>
      </c>
      <c r="G46" s="14">
        <v>9</v>
      </c>
      <c r="H46" s="14">
        <v>6</v>
      </c>
      <c r="I46" s="14">
        <v>11</v>
      </c>
      <c r="J46" s="14">
        <v>0</v>
      </c>
      <c r="K46" s="14">
        <v>1</v>
      </c>
      <c r="L46" s="14">
        <v>0</v>
      </c>
      <c r="M46" s="14">
        <v>0</v>
      </c>
      <c r="N46" s="14">
        <v>0</v>
      </c>
      <c r="O46" s="14">
        <v>1</v>
      </c>
      <c r="P46" s="14">
        <v>1</v>
      </c>
      <c r="Q46" s="14">
        <v>2</v>
      </c>
      <c r="R46" s="16">
        <v>48.003999999999998</v>
      </c>
      <c r="T46" s="9">
        <f t="shared" si="31"/>
        <v>1.3169446883230904</v>
      </c>
      <c r="U46" s="10">
        <f t="shared" si="32"/>
        <v>0.18748437630197484</v>
      </c>
      <c r="V46" s="10">
        <f t="shared" si="33"/>
        <v>1.0974539069359088</v>
      </c>
    </row>
    <row r="47" spans="1:22" ht="18" customHeight="1" x14ac:dyDescent="0.3">
      <c r="B47" s="8"/>
      <c r="C47" s="8"/>
      <c r="D47" s="1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T47" s="9"/>
      <c r="U47" s="10"/>
      <c r="V47" s="10"/>
    </row>
    <row r="48" spans="1:22" s="1" customFormat="1" x14ac:dyDescent="0.3">
      <c r="A48" s="7" t="s">
        <v>24</v>
      </c>
      <c r="B48" s="1">
        <f>C48</f>
        <v>100</v>
      </c>
      <c r="C48" s="12">
        <f t="shared" ref="C48:R48" si="34">SUM(C28:C46)</f>
        <v>100</v>
      </c>
      <c r="D48" s="12">
        <f t="shared" si="34"/>
        <v>891.66600000000005</v>
      </c>
      <c r="E48" s="12">
        <f t="shared" si="34"/>
        <v>406</v>
      </c>
      <c r="F48" s="12">
        <f t="shared" si="34"/>
        <v>383</v>
      </c>
      <c r="G48" s="12">
        <f t="shared" si="34"/>
        <v>788</v>
      </c>
      <c r="H48" s="12">
        <f t="shared" si="34"/>
        <v>340</v>
      </c>
      <c r="I48" s="12">
        <f t="shared" si="34"/>
        <v>873</v>
      </c>
      <c r="J48" s="12">
        <f t="shared" si="34"/>
        <v>50</v>
      </c>
      <c r="K48" s="12">
        <f t="shared" si="34"/>
        <v>50</v>
      </c>
      <c r="L48" s="12">
        <f t="shared" si="34"/>
        <v>20</v>
      </c>
      <c r="M48" s="12">
        <f t="shared" si="34"/>
        <v>6</v>
      </c>
      <c r="N48" s="12">
        <f t="shared" si="34"/>
        <v>1</v>
      </c>
      <c r="O48" s="12">
        <f t="shared" si="34"/>
        <v>51</v>
      </c>
      <c r="P48" s="12">
        <f t="shared" si="34"/>
        <v>117</v>
      </c>
      <c r="Q48" s="12">
        <f t="shared" si="34"/>
        <v>110</v>
      </c>
      <c r="R48" s="12">
        <f t="shared" si="34"/>
        <v>3352.9979999999996</v>
      </c>
      <c r="S48" s="1" t="s">
        <v>23</v>
      </c>
      <c r="T48" s="9">
        <f>F48*9/D48</f>
        <v>3.8657972828390896</v>
      </c>
      <c r="U48" s="10">
        <f>+G48/R48</f>
        <v>0.23501356099824697</v>
      </c>
      <c r="V48" s="10">
        <f>(G48+H48)/D48</f>
        <v>1.2650476748019999</v>
      </c>
    </row>
  </sheetData>
  <mergeCells count="1">
    <mergeCell ref="B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</dc:creator>
  <cp:lastModifiedBy>Jerry Wilke</cp:lastModifiedBy>
  <dcterms:created xsi:type="dcterms:W3CDTF">2013-08-23T20:10:19Z</dcterms:created>
  <dcterms:modified xsi:type="dcterms:W3CDTF">2024-04-03T10:48:44Z</dcterms:modified>
</cp:coreProperties>
</file>