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72" documentId="8_{895AFD3D-6736-4DD8-B89A-A6C248F5D4EF}" xr6:coauthVersionLast="47" xr6:coauthVersionMax="47" xr10:uidLastSave="{E2FC7CA2-28B2-42E4-A4BE-F29C6E6E0EBE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4" i="1"/>
  <c r="U4" i="1"/>
  <c r="T4" i="1"/>
  <c r="V14" i="1"/>
  <c r="U14" i="1"/>
  <c r="T14" i="1"/>
  <c r="V23" i="1"/>
  <c r="U23" i="1"/>
  <c r="T23" i="1"/>
  <c r="V35" i="1"/>
  <c r="U35" i="1"/>
  <c r="T35" i="1"/>
  <c r="R46" i="1" l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6" i="1" l="1"/>
  <c r="U6" i="1"/>
  <c r="T6" i="1"/>
  <c r="V17" i="1" l="1"/>
  <c r="U17" i="1"/>
  <c r="T17" i="1"/>
  <c r="V12" i="1" l="1"/>
  <c r="U12" i="1"/>
  <c r="T12" i="1"/>
  <c r="V11" i="1"/>
  <c r="U11" i="1"/>
  <c r="T11" i="1"/>
  <c r="V38" i="1" l="1"/>
  <c r="U38" i="1"/>
  <c r="T38" i="1"/>
  <c r="V37" i="1"/>
  <c r="U37" i="1"/>
  <c r="T37" i="1"/>
  <c r="V36" i="1"/>
  <c r="U36" i="1"/>
  <c r="T36" i="1"/>
  <c r="V34" i="1"/>
  <c r="U34" i="1"/>
  <c r="T34" i="1"/>
  <c r="V33" i="1"/>
  <c r="U33" i="1"/>
  <c r="T33" i="1"/>
  <c r="V32" i="1"/>
  <c r="U32" i="1"/>
  <c r="T32" i="1"/>
  <c r="V31" i="1"/>
  <c r="U31" i="1"/>
  <c r="T31" i="1"/>
  <c r="V15" i="1"/>
  <c r="U15" i="1"/>
  <c r="T15" i="1"/>
  <c r="V13" i="1"/>
  <c r="U13" i="1"/>
  <c r="T13" i="1"/>
  <c r="V10" i="1"/>
  <c r="U10" i="1"/>
  <c r="T10" i="1"/>
  <c r="V9" i="1"/>
  <c r="U9" i="1"/>
  <c r="T9" i="1"/>
  <c r="V8" i="1"/>
  <c r="U8" i="1"/>
  <c r="T8" i="1"/>
  <c r="V20" i="1"/>
  <c r="U20" i="1"/>
  <c r="T20" i="1"/>
  <c r="U22" i="1"/>
  <c r="U21" i="1"/>
  <c r="U19" i="1"/>
  <c r="U18" i="1"/>
  <c r="U16" i="1"/>
  <c r="U7" i="1"/>
  <c r="U5" i="1"/>
  <c r="V22" i="1"/>
  <c r="T22" i="1"/>
  <c r="V21" i="1"/>
  <c r="T21" i="1"/>
  <c r="V19" i="1"/>
  <c r="T19" i="1"/>
  <c r="V18" i="1"/>
  <c r="T18" i="1"/>
  <c r="V16" i="1"/>
  <c r="T16" i="1"/>
  <c r="V7" i="1"/>
  <c r="T7" i="1"/>
  <c r="B27" i="1"/>
  <c r="V39" i="1"/>
  <c r="U39" i="1"/>
  <c r="T39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0" i="1"/>
  <c r="U30" i="1"/>
  <c r="T30" i="1"/>
  <c r="T27" i="1"/>
  <c r="V5" i="1"/>
  <c r="T5" i="1"/>
  <c r="U46" i="1" l="1"/>
  <c r="V46" i="1"/>
  <c r="B46" i="1"/>
  <c r="T46" i="1"/>
  <c r="V27" i="1"/>
  <c r="U27" i="1"/>
</calcChain>
</file>

<file path=xl/sharedStrings.xml><?xml version="1.0" encoding="utf-8"?>
<sst xmlns="http://schemas.openxmlformats.org/spreadsheetml/2006/main" count="85" uniqueCount="74">
  <si>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</si>
  <si>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</si>
  <si>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</si>
  <si>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</si>
  <si>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</si>
  <si>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</si>
  <si>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</si>
  <si>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</si>
  <si>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</si>
  <si>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</si>
  <si>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</si>
  <si>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</si>
  <si>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</si>
  <si>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</si>
  <si>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</si>
  <si>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</si>
  <si>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</si>
  <si>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</si>
  <si>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</si>
  <si>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</si>
  <si>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</si>
  <si>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</si>
  <si>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</si>
  <si>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</si>
  <si>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</si>
  <si>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</si>
  <si>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</si>
  <si>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</si>
  <si>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</si>
  <si>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</si>
  <si>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</si>
  <si>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</si>
  <si>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</si>
  <si>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</si>
  <si>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</si>
  <si>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</si>
  <si>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</si>
  <si>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Woodruff, Brandon</t>
  </si>
  <si>
    <t>Marte, Starling</t>
  </si>
  <si>
    <t>Wendle, Joey</t>
  </si>
  <si>
    <t>Cease, Dylan</t>
  </si>
  <si>
    <t>Clase, Emmanuel</t>
  </si>
  <si>
    <t>2023-24 West Seneca Knights</t>
  </si>
  <si>
    <t>Bassitt, Chris</t>
  </si>
  <si>
    <t>Castillo, Diego</t>
  </si>
  <si>
    <t>Dominguez, Seranthony</t>
  </si>
  <si>
    <t>Elder, Bryce</t>
  </si>
  <si>
    <t>Gray, Sonny</t>
  </si>
  <si>
    <t>Jimenez, Dany</t>
  </si>
  <si>
    <t>Munoz, Andres</t>
  </si>
  <si>
    <t>Neris, Hector</t>
  </si>
  <si>
    <t>Sandlin, Nick</t>
  </si>
  <si>
    <t>Snell, Blake</t>
  </si>
  <si>
    <t>Swanson, Erik</t>
  </si>
  <si>
    <t>Wright, Kyle</t>
  </si>
  <si>
    <t>Arroyo, Christian</t>
  </si>
  <si>
    <t>Carlson, Dylan</t>
  </si>
  <si>
    <t>Freeman, Freedie</t>
  </si>
  <si>
    <t>Heim, Jonah</t>
  </si>
  <si>
    <t>Kelly, Carson</t>
  </si>
  <si>
    <t>Kemp, Tony</t>
  </si>
  <si>
    <t>Kiner-Falefa, Isiah</t>
  </si>
  <si>
    <t>Kwan, Steven</t>
  </si>
  <si>
    <t>Naylor, Josh</t>
  </si>
  <si>
    <t>Pederson, Joc</t>
  </si>
  <si>
    <t>Pollock, AJ</t>
  </si>
  <si>
    <t>Raleigh, Cal</t>
  </si>
  <si>
    <t>Robert, Luis</t>
  </si>
  <si>
    <t>Rosario, Amed</t>
  </si>
  <si>
    <t>Urshela, Gio</t>
  </si>
  <si>
    <t>Witt Jr, Bobby</t>
  </si>
  <si>
    <t>Martinez, J.D.</t>
  </si>
  <si>
    <t>Final</t>
  </si>
  <si>
    <t>Anderson,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</si>
</sst>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2" fillId="0" borderId="0" xfId="0" applyNumberFormat="1" applyFont="1"/>
    <xf numFmtId="0" fontId="8" fillId="0" borderId="0" xfId="0" applyFont="1"/>
    <xf numFmtId="12" fontId="5" fillId="0" borderId="0" xfId="1" applyNumberFormat="1" applyFont="1" applyAlignment="1" applyProtection="1">
      <alignment horizontal="center"/>
      <protection locked="0"/>
    </xf>
    <xf numFmtId="0" fontId="1" fillId="0" borderId="0" xfId="0" applyFont="1"/>
    <xf numFmtId="0" fontId="0" fillId="0" borderId="0" xfId="0"/>
    <xf numFmtId="0" fontId="5" fillId="2" borderId="0" xfId="1" applyFont="1" applyFill="1" applyAlignment="1" applyProtection="1">
      <alignment horizontal="center"/>
      <protection locked="0"/>
    </xf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workbookViewId="0"/>
  </sheetViews>
  <sheetFormatPr defaultRowHeight="20.25" x14ac:dyDescent="0.3"/>
  <cols>
    <col min="1" max="1" width="21.140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4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T1"/>
    </row>
    <row r="2" spans="1:22" ht="14.1" customHeight="1" x14ac:dyDescent="0.3">
      <c r="A2" s="1" t="s">
        <v>72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2" t="s">
        <v>73</v>
      </c>
      <c r="B4" s="5">
        <v>24</v>
      </c>
      <c r="C4" s="5">
        <v>43</v>
      </c>
      <c r="D4" s="5">
        <v>2</v>
      </c>
      <c r="E4" s="5">
        <v>13</v>
      </c>
      <c r="F4" s="5">
        <v>2</v>
      </c>
      <c r="G4" s="5">
        <v>2</v>
      </c>
      <c r="H4" s="5">
        <v>1</v>
      </c>
      <c r="I4" s="5">
        <v>0</v>
      </c>
      <c r="J4" s="5">
        <v>0</v>
      </c>
      <c r="K4" s="5">
        <v>6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5">
        <v>0</v>
      </c>
      <c r="R4" s="5">
        <v>0</v>
      </c>
      <c r="S4" s="5">
        <v>1</v>
      </c>
      <c r="T4" s="6">
        <f>+E4/C4</f>
        <v>0.30232558139534882</v>
      </c>
      <c r="U4" s="6">
        <f t="shared" ref="U4" si="0">(E4+J4+L4)/(C4+J4+L4+Q4)</f>
        <v>0.30232558139534882</v>
      </c>
      <c r="V4" s="6">
        <f>((E4-G4-H4-I4)+(G4*2)+(H4*3)+(I4*4))/C4</f>
        <v>0.39534883720930231</v>
      </c>
    </row>
    <row r="5" spans="1:22" ht="20.100000000000001" customHeight="1" x14ac:dyDescent="0.25">
      <c r="A5" s="12" t="s">
        <v>55</v>
      </c>
      <c r="B5" s="5">
        <v>48</v>
      </c>
      <c r="C5" s="5">
        <v>82</v>
      </c>
      <c r="D5" s="5">
        <v>8</v>
      </c>
      <c r="E5" s="5">
        <v>17</v>
      </c>
      <c r="F5" s="5">
        <v>6</v>
      </c>
      <c r="G5" s="5">
        <v>4</v>
      </c>
      <c r="H5" s="5">
        <v>1</v>
      </c>
      <c r="I5" s="5">
        <v>1</v>
      </c>
      <c r="J5" s="5">
        <v>5</v>
      </c>
      <c r="K5" s="5">
        <v>18</v>
      </c>
      <c r="L5" s="5">
        <v>0</v>
      </c>
      <c r="M5" s="5">
        <v>2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6">
        <f>+E5/C5</f>
        <v>0.2073170731707317</v>
      </c>
      <c r="U5" s="6">
        <f t="shared" ref="U5:U22" si="1">(E5+J5+L5)/(C5+J5+L5+Q5)</f>
        <v>0.25</v>
      </c>
      <c r="V5" s="6">
        <f>((E5-G5-H5-I5)+(G5*2)+(H5*3)+(I5*4))/C5</f>
        <v>0.31707317073170732</v>
      </c>
    </row>
    <row r="6" spans="1:22" ht="20.100000000000001" customHeight="1" x14ac:dyDescent="0.25">
      <c r="A6" s="12" t="s">
        <v>56</v>
      </c>
      <c r="B6" s="5">
        <v>85</v>
      </c>
      <c r="C6" s="5">
        <v>150</v>
      </c>
      <c r="D6" s="5">
        <v>14</v>
      </c>
      <c r="E6" s="5">
        <v>31</v>
      </c>
      <c r="F6" s="5">
        <v>14</v>
      </c>
      <c r="G6" s="5">
        <v>13</v>
      </c>
      <c r="H6" s="5">
        <v>0</v>
      </c>
      <c r="I6" s="5">
        <v>3</v>
      </c>
      <c r="J6" s="5">
        <v>13</v>
      </c>
      <c r="K6" s="5">
        <v>42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6">
        <f t="shared" ref="T6" si="2">+E6/C6</f>
        <v>0.20666666666666667</v>
      </c>
      <c r="U6" s="6">
        <f t="shared" ref="U6" si="3">(E6+J6+L6)/(C6+J6+L6+Q6)</f>
        <v>0.27439024390243905</v>
      </c>
      <c r="V6" s="6">
        <f t="shared" ref="V6" si="4">((E6-G6-H6-I6)+(G6*2)+(H6*3)+(I6*4))/C6</f>
        <v>0.35333333333333333</v>
      </c>
    </row>
    <row r="7" spans="1:22" ht="20.100000000000001" customHeight="1" x14ac:dyDescent="0.25">
      <c r="A7" s="12" t="s">
        <v>57</v>
      </c>
      <c r="B7" s="5">
        <v>100</v>
      </c>
      <c r="C7" s="5">
        <v>379</v>
      </c>
      <c r="D7" s="5">
        <v>50</v>
      </c>
      <c r="E7" s="5">
        <v>104</v>
      </c>
      <c r="F7" s="5">
        <v>47</v>
      </c>
      <c r="G7" s="5">
        <v>23</v>
      </c>
      <c r="H7" s="5">
        <v>3</v>
      </c>
      <c r="I7" s="5">
        <v>14</v>
      </c>
      <c r="J7" s="5">
        <v>38</v>
      </c>
      <c r="K7" s="5">
        <v>98</v>
      </c>
      <c r="L7" s="5">
        <v>2</v>
      </c>
      <c r="M7" s="5">
        <v>4</v>
      </c>
      <c r="N7" s="5">
        <v>3</v>
      </c>
      <c r="O7" s="5">
        <v>0</v>
      </c>
      <c r="P7" s="5">
        <v>0</v>
      </c>
      <c r="Q7" s="5">
        <v>2</v>
      </c>
      <c r="R7" s="5">
        <v>0</v>
      </c>
      <c r="S7" s="5">
        <v>5</v>
      </c>
      <c r="T7" s="6">
        <f t="shared" ref="T7:T22" si="5">+E7/C7</f>
        <v>0.27440633245382584</v>
      </c>
      <c r="U7" s="6">
        <f t="shared" si="1"/>
        <v>0.34204275534441803</v>
      </c>
      <c r="V7" s="6">
        <f t="shared" ref="V7:V22" si="6">((E7-G7-H7-I7)+(G7*2)+(H7*3)+(I7*4))/C7</f>
        <v>0.46174142480211083</v>
      </c>
    </row>
    <row r="8" spans="1:22" ht="20.100000000000001" customHeight="1" x14ac:dyDescent="0.25">
      <c r="A8" s="12" t="s">
        <v>58</v>
      </c>
      <c r="B8" s="5">
        <v>45</v>
      </c>
      <c r="C8" s="5">
        <v>78</v>
      </c>
      <c r="D8" s="5">
        <v>5</v>
      </c>
      <c r="E8" s="5">
        <v>12</v>
      </c>
      <c r="F8" s="5">
        <v>3</v>
      </c>
      <c r="G8" s="5">
        <v>5</v>
      </c>
      <c r="H8" s="5">
        <v>0</v>
      </c>
      <c r="I8" s="5">
        <v>1</v>
      </c>
      <c r="J8" s="5">
        <v>6</v>
      </c>
      <c r="K8" s="5">
        <v>17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6">
        <f t="shared" ref="T8:T15" si="7">+E8/C8</f>
        <v>0.15384615384615385</v>
      </c>
      <c r="U8" s="6">
        <f t="shared" ref="U8:U15" si="8">(E8+J8+L8)/(C8+J8+L8+Q8)</f>
        <v>0.21428571428571427</v>
      </c>
      <c r="V8" s="6">
        <f t="shared" ref="V8:V15" si="9">((E8-G8-H8-I8)+(G8*2)+(H8*3)+(I8*4))/C8</f>
        <v>0.25641025641025639</v>
      </c>
    </row>
    <row r="9" spans="1:22" ht="20.100000000000001" customHeight="1" x14ac:dyDescent="0.25">
      <c r="A9" s="12" t="s">
        <v>59</v>
      </c>
      <c r="B9" s="5">
        <v>9</v>
      </c>
      <c r="C9" s="5">
        <v>3</v>
      </c>
      <c r="D9" s="5">
        <v>0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f t="shared" si="7"/>
        <v>0.33333333333333331</v>
      </c>
      <c r="U9" s="6">
        <f t="shared" si="8"/>
        <v>0.33333333333333331</v>
      </c>
      <c r="V9" s="6">
        <f t="shared" si="9"/>
        <v>0.66666666666666663</v>
      </c>
    </row>
    <row r="10" spans="1:22" ht="20.100000000000001" customHeight="1" x14ac:dyDescent="0.25">
      <c r="A10" s="12" t="s">
        <v>60</v>
      </c>
      <c r="B10" s="5">
        <v>95</v>
      </c>
      <c r="C10" s="5">
        <v>270</v>
      </c>
      <c r="D10" s="5">
        <v>20</v>
      </c>
      <c r="E10" s="5">
        <v>41</v>
      </c>
      <c r="F10" s="5">
        <v>15</v>
      </c>
      <c r="G10" s="5">
        <v>9</v>
      </c>
      <c r="H10" s="5">
        <v>1</v>
      </c>
      <c r="I10" s="5">
        <v>4</v>
      </c>
      <c r="J10" s="5">
        <v>15</v>
      </c>
      <c r="K10" s="5">
        <v>50</v>
      </c>
      <c r="L10" s="5">
        <v>3</v>
      </c>
      <c r="M10" s="5">
        <v>2</v>
      </c>
      <c r="N10" s="5">
        <v>0</v>
      </c>
      <c r="O10" s="5">
        <v>0</v>
      </c>
      <c r="P10" s="5">
        <v>2</v>
      </c>
      <c r="Q10" s="5">
        <v>3</v>
      </c>
      <c r="R10" s="5">
        <v>1</v>
      </c>
      <c r="S10" s="5">
        <v>7</v>
      </c>
      <c r="T10" s="6">
        <f t="shared" si="7"/>
        <v>0.15185185185185185</v>
      </c>
      <c r="U10" s="6">
        <f t="shared" si="8"/>
        <v>0.20274914089347079</v>
      </c>
      <c r="V10" s="6">
        <f t="shared" si="9"/>
        <v>0.23703703703703705</v>
      </c>
    </row>
    <row r="11" spans="1:22" ht="20.100000000000001" customHeight="1" x14ac:dyDescent="0.25">
      <c r="A11" s="12" t="s">
        <v>61</v>
      </c>
      <c r="B11" s="5">
        <v>3</v>
      </c>
      <c r="C11" s="5">
        <v>7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6">
        <f t="shared" si="7"/>
        <v>0.14285714285714285</v>
      </c>
      <c r="U11" s="6">
        <f t="shared" si="8"/>
        <v>0.25</v>
      </c>
      <c r="V11" s="6">
        <f t="shared" si="9"/>
        <v>0.14285714285714285</v>
      </c>
    </row>
    <row r="12" spans="1:22" ht="20.100000000000001" customHeight="1" x14ac:dyDescent="0.25">
      <c r="A12" s="12" t="s">
        <v>62</v>
      </c>
      <c r="B12" s="5">
        <v>99</v>
      </c>
      <c r="C12" s="5">
        <v>363</v>
      </c>
      <c r="D12" s="5">
        <v>48</v>
      </c>
      <c r="E12" s="5">
        <v>89</v>
      </c>
      <c r="F12" s="5">
        <v>23</v>
      </c>
      <c r="G12" s="5">
        <v>18</v>
      </c>
      <c r="H12" s="5">
        <v>7</v>
      </c>
      <c r="I12" s="5">
        <v>2</v>
      </c>
      <c r="J12" s="5">
        <v>44</v>
      </c>
      <c r="K12" s="5">
        <v>54</v>
      </c>
      <c r="L12" s="5">
        <v>4</v>
      </c>
      <c r="M12" s="5">
        <v>2</v>
      </c>
      <c r="N12" s="5">
        <v>7</v>
      </c>
      <c r="O12" s="5">
        <v>2</v>
      </c>
      <c r="P12" s="5">
        <v>0</v>
      </c>
      <c r="Q12" s="5">
        <v>2</v>
      </c>
      <c r="R12" s="5">
        <v>1</v>
      </c>
      <c r="S12" s="5">
        <v>5</v>
      </c>
      <c r="T12" s="6">
        <f t="shared" si="7"/>
        <v>0.24517906336088155</v>
      </c>
      <c r="U12" s="6">
        <f t="shared" si="8"/>
        <v>0.33171912832929784</v>
      </c>
      <c r="V12" s="6">
        <f t="shared" si="9"/>
        <v>0.34986225895316803</v>
      </c>
    </row>
    <row r="13" spans="1:22" ht="20.100000000000001" customHeight="1" x14ac:dyDescent="0.25">
      <c r="A13" s="12" t="s">
        <v>38</v>
      </c>
      <c r="B13" s="5">
        <v>93</v>
      </c>
      <c r="C13" s="5">
        <v>306</v>
      </c>
      <c r="D13" s="5">
        <v>28</v>
      </c>
      <c r="E13" s="5">
        <v>63</v>
      </c>
      <c r="F13" s="5">
        <v>28</v>
      </c>
      <c r="G13" s="5">
        <v>14</v>
      </c>
      <c r="H13" s="5">
        <v>2</v>
      </c>
      <c r="I13" s="5">
        <v>6</v>
      </c>
      <c r="J13" s="5">
        <v>14</v>
      </c>
      <c r="K13" s="5">
        <v>73</v>
      </c>
      <c r="L13" s="5">
        <v>3</v>
      </c>
      <c r="M13" s="5">
        <v>1</v>
      </c>
      <c r="N13" s="5">
        <v>4</v>
      </c>
      <c r="O13" s="5">
        <v>2</v>
      </c>
      <c r="P13" s="5">
        <v>0</v>
      </c>
      <c r="Q13" s="5">
        <v>2</v>
      </c>
      <c r="R13" s="5">
        <v>2</v>
      </c>
      <c r="S13" s="5">
        <v>10</v>
      </c>
      <c r="T13" s="6">
        <f t="shared" si="7"/>
        <v>0.20588235294117646</v>
      </c>
      <c r="U13" s="6">
        <f t="shared" si="8"/>
        <v>0.24615384615384617</v>
      </c>
      <c r="V13" s="6">
        <f t="shared" si="9"/>
        <v>0.3235294117647059</v>
      </c>
    </row>
    <row r="14" spans="1:22" ht="20.100000000000001" customHeight="1" x14ac:dyDescent="0.25">
      <c r="A14" s="12" t="s">
        <v>71</v>
      </c>
      <c r="B14" s="5">
        <v>4</v>
      </c>
      <c r="C14" s="5">
        <v>11</v>
      </c>
      <c r="D14" s="5">
        <v>2</v>
      </c>
      <c r="E14" s="5">
        <v>2</v>
      </c>
      <c r="F14" s="5">
        <v>0</v>
      </c>
      <c r="G14" s="5">
        <v>1</v>
      </c>
      <c r="H14" s="5">
        <v>0</v>
      </c>
      <c r="I14" s="5">
        <v>0</v>
      </c>
      <c r="J14" s="5">
        <v>1</v>
      </c>
      <c r="K14" s="5">
        <v>4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6">
        <f t="shared" ref="T14" si="10">+E14/C14</f>
        <v>0.18181818181818182</v>
      </c>
      <c r="U14" s="6">
        <f t="shared" ref="U14" si="11">(E14+J14+L14)/(C14+J14+L14+Q14)</f>
        <v>0.25</v>
      </c>
      <c r="V14" s="6">
        <f t="shared" ref="V14" si="12">((E14-G14-H14-I14)+(G14*2)+(H14*3)+(I14*4))/C14</f>
        <v>0.27272727272727271</v>
      </c>
    </row>
    <row r="15" spans="1:22" ht="20.100000000000001" customHeight="1" x14ac:dyDescent="0.25">
      <c r="A15" s="12" t="s">
        <v>63</v>
      </c>
      <c r="B15" s="5">
        <v>96</v>
      </c>
      <c r="C15" s="5">
        <v>288</v>
      </c>
      <c r="D15" s="5">
        <v>32</v>
      </c>
      <c r="E15" s="5">
        <v>88</v>
      </c>
      <c r="F15" s="5">
        <v>53</v>
      </c>
      <c r="G15" s="5">
        <v>23</v>
      </c>
      <c r="H15" s="5">
        <v>0</v>
      </c>
      <c r="I15" s="5">
        <v>16</v>
      </c>
      <c r="J15" s="5">
        <v>14</v>
      </c>
      <c r="K15" s="5">
        <v>54</v>
      </c>
      <c r="L15" s="5">
        <v>1</v>
      </c>
      <c r="M15" s="5">
        <v>0</v>
      </c>
      <c r="N15" s="5">
        <v>2</v>
      </c>
      <c r="O15" s="5">
        <v>0</v>
      </c>
      <c r="P15" s="5">
        <v>0</v>
      </c>
      <c r="Q15" s="5">
        <v>5</v>
      </c>
      <c r="R15" s="5">
        <v>0</v>
      </c>
      <c r="S15" s="5">
        <v>6</v>
      </c>
      <c r="T15" s="6">
        <f t="shared" si="7"/>
        <v>0.30555555555555558</v>
      </c>
      <c r="U15" s="6">
        <f t="shared" si="8"/>
        <v>0.33441558441558439</v>
      </c>
      <c r="V15" s="6">
        <f t="shared" si="9"/>
        <v>0.55208333333333337</v>
      </c>
    </row>
    <row r="16" spans="1:22" ht="20.100000000000001" customHeight="1" x14ac:dyDescent="0.25">
      <c r="A16" s="12" t="s">
        <v>64</v>
      </c>
      <c r="B16" s="5">
        <v>87</v>
      </c>
      <c r="C16" s="5">
        <v>206</v>
      </c>
      <c r="D16" s="5">
        <v>20</v>
      </c>
      <c r="E16" s="5">
        <v>61</v>
      </c>
      <c r="F16" s="5">
        <v>31</v>
      </c>
      <c r="G16" s="5">
        <v>10</v>
      </c>
      <c r="H16" s="5">
        <v>1</v>
      </c>
      <c r="I16" s="5">
        <v>11</v>
      </c>
      <c r="J16" s="5">
        <v>18</v>
      </c>
      <c r="K16" s="5">
        <v>60</v>
      </c>
      <c r="L16" s="5">
        <v>5</v>
      </c>
      <c r="M16" s="5">
        <v>2</v>
      </c>
      <c r="N16" s="5">
        <v>2</v>
      </c>
      <c r="O16" s="5">
        <v>0</v>
      </c>
      <c r="P16" s="5">
        <v>0</v>
      </c>
      <c r="Q16" s="5">
        <v>0</v>
      </c>
      <c r="R16" s="5">
        <v>3</v>
      </c>
      <c r="S16" s="5">
        <v>3</v>
      </c>
      <c r="T16" s="6">
        <f t="shared" si="5"/>
        <v>0.29611650485436891</v>
      </c>
      <c r="U16" s="6">
        <f t="shared" si="1"/>
        <v>0.36681222707423583</v>
      </c>
      <c r="V16" s="6">
        <f t="shared" si="6"/>
        <v>0.5145631067961165</v>
      </c>
    </row>
    <row r="17" spans="1:22" ht="20.100000000000001" customHeight="1" x14ac:dyDescent="0.25">
      <c r="A17" s="12" t="s">
        <v>65</v>
      </c>
      <c r="B17" s="5">
        <v>40</v>
      </c>
      <c r="C17" s="5">
        <v>65</v>
      </c>
      <c r="D17" s="5">
        <v>6</v>
      </c>
      <c r="E17" s="5">
        <v>16</v>
      </c>
      <c r="F17" s="5">
        <v>7</v>
      </c>
      <c r="G17" s="5">
        <v>5</v>
      </c>
      <c r="H17" s="5">
        <v>0</v>
      </c>
      <c r="I17" s="5">
        <v>4</v>
      </c>
      <c r="J17" s="5">
        <v>2</v>
      </c>
      <c r="K17" s="5">
        <v>20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6">
        <f t="shared" ref="T17" si="13">+E17/C17</f>
        <v>0.24615384615384617</v>
      </c>
      <c r="U17" s="6">
        <f t="shared" ref="U17" si="14">(E17+J17+L17)/(C17+J17+L17+Q17)</f>
        <v>0.26865671641791045</v>
      </c>
      <c r="V17" s="6">
        <f t="shared" ref="V17" si="15">((E17-G17-H17-I17)+(G17*2)+(H17*3)+(I17*4))/C17</f>
        <v>0.50769230769230766</v>
      </c>
    </row>
    <row r="18" spans="1:22" ht="20.100000000000001" customHeight="1" x14ac:dyDescent="0.25">
      <c r="A18" s="12" t="s">
        <v>66</v>
      </c>
      <c r="B18" s="5">
        <v>86</v>
      </c>
      <c r="C18" s="5">
        <v>221</v>
      </c>
      <c r="D18" s="5">
        <v>27</v>
      </c>
      <c r="E18" s="5">
        <v>38</v>
      </c>
      <c r="F18" s="5">
        <v>32</v>
      </c>
      <c r="G18" s="5">
        <v>8</v>
      </c>
      <c r="H18" s="5">
        <v>2</v>
      </c>
      <c r="I18" s="5">
        <v>12</v>
      </c>
      <c r="J18" s="5">
        <v>24</v>
      </c>
      <c r="K18" s="5">
        <v>73</v>
      </c>
      <c r="L18" s="5">
        <v>0</v>
      </c>
      <c r="M18" s="5">
        <v>4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7</v>
      </c>
      <c r="T18" s="6">
        <f t="shared" si="5"/>
        <v>0.17194570135746606</v>
      </c>
      <c r="U18" s="6">
        <f t="shared" si="1"/>
        <v>0.2530612244897959</v>
      </c>
      <c r="V18" s="6">
        <f t="shared" si="6"/>
        <v>0.38914027149321267</v>
      </c>
    </row>
    <row r="19" spans="1:22" ht="20.100000000000001" customHeight="1" x14ac:dyDescent="0.25">
      <c r="A19" s="12" t="s">
        <v>67</v>
      </c>
      <c r="B19" s="5">
        <v>60</v>
      </c>
      <c r="C19" s="5">
        <v>114</v>
      </c>
      <c r="D19" s="5">
        <v>14</v>
      </c>
      <c r="E19" s="5">
        <v>25</v>
      </c>
      <c r="F19" s="5">
        <v>12</v>
      </c>
      <c r="G19" s="5">
        <v>0</v>
      </c>
      <c r="H19" s="5">
        <v>0</v>
      </c>
      <c r="I19" s="5">
        <v>4</v>
      </c>
      <c r="J19" s="5">
        <v>6</v>
      </c>
      <c r="K19" s="5">
        <v>25</v>
      </c>
      <c r="L19" s="5">
        <v>0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3</v>
      </c>
      <c r="T19" s="6">
        <f t="shared" si="5"/>
        <v>0.21929824561403508</v>
      </c>
      <c r="U19" s="6">
        <f t="shared" si="1"/>
        <v>0.25833333333333336</v>
      </c>
      <c r="V19" s="6">
        <f t="shared" si="6"/>
        <v>0.32456140350877194</v>
      </c>
    </row>
    <row r="20" spans="1:22" ht="20.100000000000001" customHeight="1" x14ac:dyDescent="0.25">
      <c r="A20" s="12" t="s">
        <v>68</v>
      </c>
      <c r="B20" s="5">
        <v>98</v>
      </c>
      <c r="C20" s="5">
        <v>408</v>
      </c>
      <c r="D20" s="5">
        <v>34</v>
      </c>
      <c r="E20" s="5">
        <v>87</v>
      </c>
      <c r="F20" s="5">
        <v>22</v>
      </c>
      <c r="G20" s="5">
        <v>14</v>
      </c>
      <c r="H20" s="5">
        <v>4</v>
      </c>
      <c r="I20" s="5">
        <v>5</v>
      </c>
      <c r="J20" s="5">
        <v>14</v>
      </c>
      <c r="K20" s="5">
        <v>79</v>
      </c>
      <c r="L20" s="5">
        <v>2</v>
      </c>
      <c r="M20" s="5">
        <v>6</v>
      </c>
      <c r="N20" s="5">
        <v>6</v>
      </c>
      <c r="O20" s="5">
        <v>0</v>
      </c>
      <c r="P20" s="5">
        <v>0</v>
      </c>
      <c r="Q20" s="5">
        <v>1</v>
      </c>
      <c r="R20" s="5">
        <v>2</v>
      </c>
      <c r="S20" s="5">
        <v>7</v>
      </c>
      <c r="T20" s="6">
        <f>+E20/C20</f>
        <v>0.21323529411764705</v>
      </c>
      <c r="U20" s="6">
        <f>(E20+J20+L20)/(C20+J20+L20+Q20)</f>
        <v>0.24235294117647058</v>
      </c>
      <c r="V20" s="6">
        <f>((E20-G20-H20-I20)+(G20*2)+(H20*3)+(I20*4))/C20</f>
        <v>0.30392156862745096</v>
      </c>
    </row>
    <row r="21" spans="1:22" ht="20.100000000000001" customHeight="1" x14ac:dyDescent="0.25">
      <c r="A21" s="12" t="s">
        <v>69</v>
      </c>
      <c r="B21" s="5">
        <v>97</v>
      </c>
      <c r="C21" s="5">
        <v>340</v>
      </c>
      <c r="D21" s="5">
        <v>28</v>
      </c>
      <c r="E21" s="5">
        <v>85</v>
      </c>
      <c r="F21" s="5">
        <v>30</v>
      </c>
      <c r="G21" s="5">
        <v>20</v>
      </c>
      <c r="H21" s="5">
        <v>5</v>
      </c>
      <c r="I21" s="5">
        <v>8</v>
      </c>
      <c r="J21" s="5">
        <v>25</v>
      </c>
      <c r="K21" s="5">
        <v>63</v>
      </c>
      <c r="L21" s="5">
        <v>2</v>
      </c>
      <c r="M21" s="5">
        <v>2</v>
      </c>
      <c r="N21" s="5">
        <v>0</v>
      </c>
      <c r="O21" s="5">
        <v>0</v>
      </c>
      <c r="P21" s="5">
        <v>0</v>
      </c>
      <c r="Q21" s="5">
        <v>3</v>
      </c>
      <c r="R21" s="5">
        <v>3</v>
      </c>
      <c r="S21" s="5">
        <v>13</v>
      </c>
      <c r="T21" s="6">
        <f t="shared" si="5"/>
        <v>0.25</v>
      </c>
      <c r="U21" s="6">
        <f t="shared" si="1"/>
        <v>0.30270270270270272</v>
      </c>
      <c r="V21" s="6">
        <f t="shared" si="6"/>
        <v>0.4088235294117647</v>
      </c>
    </row>
    <row r="22" spans="1:22" ht="20.100000000000001" customHeight="1" x14ac:dyDescent="0.25">
      <c r="A22" s="12" t="s">
        <v>39</v>
      </c>
      <c r="B22" s="5">
        <v>38</v>
      </c>
      <c r="C22" s="5">
        <v>42</v>
      </c>
      <c r="D22" s="5">
        <v>4</v>
      </c>
      <c r="E22" s="5">
        <v>10</v>
      </c>
      <c r="F22" s="5">
        <v>6</v>
      </c>
      <c r="G22" s="5">
        <v>4</v>
      </c>
      <c r="H22" s="5">
        <v>0</v>
      </c>
      <c r="I22" s="5">
        <v>3</v>
      </c>
      <c r="J22" s="5">
        <v>7</v>
      </c>
      <c r="K22" s="5">
        <v>4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6">
        <f t="shared" si="5"/>
        <v>0.23809523809523808</v>
      </c>
      <c r="U22" s="6">
        <f t="shared" si="1"/>
        <v>0.36</v>
      </c>
      <c r="V22" s="6">
        <f t="shared" si="6"/>
        <v>0.54761904761904767</v>
      </c>
    </row>
    <row r="23" spans="1:22" ht="20.100000000000001" customHeight="1" x14ac:dyDescent="0.25">
      <c r="A23" s="12" t="s">
        <v>70</v>
      </c>
      <c r="B23" s="5">
        <v>2</v>
      </c>
      <c r="C23" s="5">
        <v>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6">
        <f t="shared" ref="T23" si="16">+E23/C23</f>
        <v>0</v>
      </c>
      <c r="U23" s="6">
        <f t="shared" ref="U23" si="17">(E23+J23+L23)/(C23+J23+L23+Q23)</f>
        <v>0</v>
      </c>
      <c r="V23" s="6">
        <f t="shared" ref="V23" si="18">((E23-G23-H23-I23)+(G23*2)+(H23*3)+(I23*4))/C23</f>
        <v>0</v>
      </c>
    </row>
    <row r="24" spans="1:22" ht="20.100000000000001" customHeight="1" x14ac:dyDescent="0.25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6"/>
      <c r="V24" s="6"/>
    </row>
    <row r="25" spans="1:22" ht="18" x14ac:dyDescent="0.25">
      <c r="A25" s="4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5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6">
        <v>0</v>
      </c>
      <c r="U25" s="6">
        <v>0</v>
      </c>
      <c r="V25" s="6">
        <v>0</v>
      </c>
    </row>
    <row r="26" spans="1:22" x14ac:dyDescent="0.3">
      <c r="A26" s="4" t="s">
        <v>23</v>
      </c>
      <c r="U26" s="6"/>
    </row>
    <row r="27" spans="1:22" s="1" customFormat="1" ht="18" x14ac:dyDescent="0.25">
      <c r="A27" s="7" t="s">
        <v>24</v>
      </c>
      <c r="B27" s="1">
        <f>C46</f>
        <v>100</v>
      </c>
      <c r="C27" s="1">
        <f>+SUM(C4:C25)</f>
        <v>3378</v>
      </c>
      <c r="D27" s="1">
        <f>+SUM(D4:D25)</f>
        <v>342</v>
      </c>
      <c r="E27" s="1">
        <f>+SUM(E4:E25)</f>
        <v>784</v>
      </c>
      <c r="F27" s="1">
        <f>+SUM(F4:F25)</f>
        <v>331</v>
      </c>
      <c r="G27" s="1">
        <f>+SUM(G4:G25)</f>
        <v>174</v>
      </c>
      <c r="H27" s="1">
        <f>+SUM(H4:H25)</f>
        <v>27</v>
      </c>
      <c r="I27" s="1">
        <f>+SUM(I4:I25)</f>
        <v>94</v>
      </c>
      <c r="J27" s="1">
        <f>+SUM(J4:J25)</f>
        <v>247</v>
      </c>
      <c r="K27" s="1">
        <f>+SUM(K4:K25)</f>
        <v>742</v>
      </c>
      <c r="L27" s="1">
        <f>+SUM(L4:L25)</f>
        <v>24</v>
      </c>
      <c r="M27" s="1">
        <f>+SUM(M4:M25)</f>
        <v>32</v>
      </c>
      <c r="N27" s="1">
        <f>+SUM(N4:N25)</f>
        <v>28</v>
      </c>
      <c r="O27" s="1">
        <f>+SUM(O4:O25)</f>
        <v>4</v>
      </c>
      <c r="P27" s="1">
        <f>+SUM(P4:P25)</f>
        <v>2</v>
      </c>
      <c r="Q27" s="1">
        <f>+SUM(Q4:Q25)</f>
        <v>19</v>
      </c>
      <c r="R27" s="1">
        <f>+SUM(R4:R25)</f>
        <v>17</v>
      </c>
      <c r="S27" s="1">
        <f>+SUM(S4:S25)</f>
        <v>71</v>
      </c>
      <c r="T27" s="6">
        <f>+E27/C27</f>
        <v>0.23208999407933689</v>
      </c>
      <c r="U27" s="6">
        <f>(E27+J27+L27)/(C27+J27+L27+Q27)</f>
        <v>0.28762268266085061</v>
      </c>
      <c r="V27" s="6">
        <f>((E27-G27-H27-I27)+(G27*2)+(H27*3)+(I27*4))/C27</f>
        <v>0.38306690349319122</v>
      </c>
    </row>
    <row r="28" spans="1:22" s="1" customFormat="1" ht="18" x14ac:dyDescent="0.25">
      <c r="A28" s="7"/>
      <c r="T28" s="6"/>
      <c r="U28" s="6"/>
      <c r="V28" s="6"/>
    </row>
    <row r="29" spans="1:22" s="8" customFormat="1" ht="25.5" customHeight="1" x14ac:dyDescent="0.25">
      <c r="A29" s="3" t="s">
        <v>22</v>
      </c>
      <c r="B29" s="1" t="s">
        <v>25</v>
      </c>
      <c r="C29" s="1" t="s">
        <v>26</v>
      </c>
      <c r="D29" s="1" t="s">
        <v>27</v>
      </c>
      <c r="E29" s="1" t="s">
        <v>3</v>
      </c>
      <c r="F29" s="1" t="s">
        <v>28</v>
      </c>
      <c r="G29" s="1" t="s">
        <v>4</v>
      </c>
      <c r="H29" s="1" t="s">
        <v>9</v>
      </c>
      <c r="I29" s="1" t="s">
        <v>10</v>
      </c>
      <c r="J29" s="1" t="s">
        <v>29</v>
      </c>
      <c r="K29" s="1" t="s">
        <v>30</v>
      </c>
      <c r="L29" s="1" t="s">
        <v>31</v>
      </c>
      <c r="M29" s="1" t="s">
        <v>32</v>
      </c>
      <c r="N29" s="1" t="s">
        <v>33</v>
      </c>
      <c r="O29" s="1" t="s">
        <v>34</v>
      </c>
      <c r="P29" s="1" t="s">
        <v>8</v>
      </c>
      <c r="Q29" s="1" t="s">
        <v>18</v>
      </c>
      <c r="R29" s="1" t="s">
        <v>2</v>
      </c>
      <c r="T29" s="1" t="s">
        <v>35</v>
      </c>
      <c r="U29" s="1" t="s">
        <v>19</v>
      </c>
      <c r="V29" s="1" t="s">
        <v>36</v>
      </c>
    </row>
    <row r="30" spans="1:22" ht="18" customHeight="1" x14ac:dyDescent="0.3">
      <c r="A30" s="12" t="s">
        <v>43</v>
      </c>
      <c r="B30" s="5">
        <v>20</v>
      </c>
      <c r="C30" s="5">
        <v>20</v>
      </c>
      <c r="D30" s="13">
        <v>124.66666666666667</v>
      </c>
      <c r="E30" s="5">
        <v>56</v>
      </c>
      <c r="F30" s="5">
        <v>55</v>
      </c>
      <c r="G30" s="5">
        <v>123</v>
      </c>
      <c r="H30" s="5">
        <v>32</v>
      </c>
      <c r="I30" s="5">
        <v>98</v>
      </c>
      <c r="J30" s="5">
        <v>5</v>
      </c>
      <c r="K30" s="5">
        <v>7</v>
      </c>
      <c r="L30" s="5">
        <v>0</v>
      </c>
      <c r="M30" s="5">
        <v>0</v>
      </c>
      <c r="N30" s="5">
        <v>0</v>
      </c>
      <c r="O30" s="5">
        <v>8</v>
      </c>
      <c r="P30" s="5">
        <v>13</v>
      </c>
      <c r="Q30" s="5">
        <v>18</v>
      </c>
      <c r="R30" s="5">
        <v>503</v>
      </c>
      <c r="T30" s="9">
        <f t="shared" ref="T30:T44" si="19">F30*9/D30</f>
        <v>3.9705882352941173</v>
      </c>
      <c r="U30" s="10">
        <f t="shared" ref="U30:U44" si="20">+G30/R30</f>
        <v>0.24453280318091453</v>
      </c>
      <c r="V30" s="10">
        <f t="shared" ref="V30:V44" si="21">(G30+H30)/D30</f>
        <v>1.2433155080213902</v>
      </c>
    </row>
    <row r="31" spans="1:22" ht="18" customHeight="1" x14ac:dyDescent="0.3">
      <c r="A31" s="12" t="s">
        <v>44</v>
      </c>
      <c r="B31" s="5">
        <v>17</v>
      </c>
      <c r="C31" s="5">
        <v>0</v>
      </c>
      <c r="D31" s="13">
        <v>25.333333333333332</v>
      </c>
      <c r="E31" s="5">
        <v>13</v>
      </c>
      <c r="F31" s="5">
        <v>13</v>
      </c>
      <c r="G31" s="5">
        <v>18</v>
      </c>
      <c r="H31" s="5">
        <v>13</v>
      </c>
      <c r="I31" s="5">
        <v>20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1</v>
      </c>
      <c r="Q31" s="5">
        <v>3</v>
      </c>
      <c r="R31" s="5">
        <v>93</v>
      </c>
      <c r="T31" s="9">
        <f>F31*9/D31</f>
        <v>4.6184210526315788</v>
      </c>
      <c r="U31" s="10">
        <f>+G31/R31</f>
        <v>0.19354838709677419</v>
      </c>
      <c r="V31" s="10">
        <f>(G31+H31)/D31</f>
        <v>1.2236842105263159</v>
      </c>
    </row>
    <row r="32" spans="1:22" ht="18" customHeight="1" x14ac:dyDescent="0.3">
      <c r="A32" s="12" t="s">
        <v>40</v>
      </c>
      <c r="B32" s="5">
        <v>20</v>
      </c>
      <c r="C32" s="5">
        <v>20</v>
      </c>
      <c r="D32" s="13">
        <v>127.66666666666667</v>
      </c>
      <c r="E32" s="5">
        <v>59</v>
      </c>
      <c r="F32" s="5">
        <v>57</v>
      </c>
      <c r="G32" s="5">
        <v>90</v>
      </c>
      <c r="H32" s="5">
        <v>53</v>
      </c>
      <c r="I32" s="5">
        <v>159</v>
      </c>
      <c r="J32" s="5">
        <v>6</v>
      </c>
      <c r="K32" s="5">
        <v>10</v>
      </c>
      <c r="L32" s="5">
        <v>0</v>
      </c>
      <c r="M32" s="5">
        <v>0</v>
      </c>
      <c r="N32" s="5">
        <v>0</v>
      </c>
      <c r="O32" s="5">
        <v>8</v>
      </c>
      <c r="P32" s="5">
        <v>18</v>
      </c>
      <c r="Q32" s="5">
        <v>6</v>
      </c>
      <c r="R32" s="5">
        <v>482</v>
      </c>
      <c r="T32" s="9">
        <f t="shared" ref="T32:T38" si="22">F32*9/D32</f>
        <v>4.0182767624020883</v>
      </c>
      <c r="U32" s="10">
        <f t="shared" ref="U32:U38" si="23">+G32/R32</f>
        <v>0.18672199170124482</v>
      </c>
      <c r="V32" s="10">
        <f t="shared" ref="V32:V38" si="24">(G32+H32)/D32</f>
        <v>1.1201044386422976</v>
      </c>
    </row>
    <row r="33" spans="1:22" ht="18" customHeight="1" x14ac:dyDescent="0.3">
      <c r="A33" s="12" t="s">
        <v>41</v>
      </c>
      <c r="B33" s="5">
        <v>40</v>
      </c>
      <c r="C33" s="5">
        <v>0</v>
      </c>
      <c r="D33" s="13">
        <v>47</v>
      </c>
      <c r="E33" s="5">
        <v>17</v>
      </c>
      <c r="F33" s="5">
        <v>10</v>
      </c>
      <c r="G33" s="5">
        <v>38</v>
      </c>
      <c r="H33" s="5">
        <v>9</v>
      </c>
      <c r="I33" s="5">
        <v>37</v>
      </c>
      <c r="J33" s="5">
        <v>4</v>
      </c>
      <c r="K33" s="5">
        <v>3</v>
      </c>
      <c r="L33" s="5">
        <v>19</v>
      </c>
      <c r="M33" s="5">
        <v>0</v>
      </c>
      <c r="N33" s="5">
        <v>0</v>
      </c>
      <c r="O33" s="5">
        <v>0</v>
      </c>
      <c r="P33" s="5">
        <v>2</v>
      </c>
      <c r="Q33" s="5">
        <v>3</v>
      </c>
      <c r="R33" s="5">
        <v>167</v>
      </c>
      <c r="T33" s="9">
        <f t="shared" si="22"/>
        <v>1.9148936170212767</v>
      </c>
      <c r="U33" s="10">
        <f t="shared" si="23"/>
        <v>0.22754491017964071</v>
      </c>
      <c r="V33" s="10">
        <f t="shared" si="24"/>
        <v>1</v>
      </c>
    </row>
    <row r="34" spans="1:22" ht="18" customHeight="1" x14ac:dyDescent="0.3">
      <c r="A34" s="12" t="s">
        <v>45</v>
      </c>
      <c r="B34" s="5">
        <v>38</v>
      </c>
      <c r="C34" s="5">
        <v>0</v>
      </c>
      <c r="D34" s="13">
        <v>32.333333333333336</v>
      </c>
      <c r="E34" s="5">
        <v>11</v>
      </c>
      <c r="F34" s="5">
        <v>10</v>
      </c>
      <c r="G34" s="5">
        <v>30</v>
      </c>
      <c r="H34" s="5">
        <v>21</v>
      </c>
      <c r="I34" s="5">
        <v>39</v>
      </c>
      <c r="J34" s="5">
        <v>2</v>
      </c>
      <c r="K34" s="5">
        <v>1</v>
      </c>
      <c r="L34" s="5">
        <v>1</v>
      </c>
      <c r="M34" s="5">
        <v>0</v>
      </c>
      <c r="N34" s="5">
        <v>0</v>
      </c>
      <c r="O34" s="5">
        <v>2</v>
      </c>
      <c r="P34" s="5">
        <v>4</v>
      </c>
      <c r="Q34" s="5">
        <v>1</v>
      </c>
      <c r="R34" s="5">
        <v>127</v>
      </c>
      <c r="T34" s="9">
        <f t="shared" si="22"/>
        <v>2.7835051546391751</v>
      </c>
      <c r="U34" s="10">
        <f t="shared" si="23"/>
        <v>0.23622047244094488</v>
      </c>
      <c r="V34" s="10">
        <f t="shared" si="24"/>
        <v>1.5773195876288659</v>
      </c>
    </row>
    <row r="35" spans="1:22" ht="18" customHeight="1" x14ac:dyDescent="0.3">
      <c r="A35" s="12" t="s">
        <v>46</v>
      </c>
      <c r="B35" s="5">
        <v>6</v>
      </c>
      <c r="C35" s="5">
        <v>6</v>
      </c>
      <c r="D35" s="13">
        <v>38</v>
      </c>
      <c r="E35" s="5">
        <v>15</v>
      </c>
      <c r="F35" s="5">
        <v>14</v>
      </c>
      <c r="G35" s="5">
        <v>32</v>
      </c>
      <c r="H35" s="5">
        <v>20</v>
      </c>
      <c r="I35" s="5">
        <v>22</v>
      </c>
      <c r="J35" s="5">
        <v>1</v>
      </c>
      <c r="K35" s="5">
        <v>5</v>
      </c>
      <c r="L35" s="5">
        <v>0</v>
      </c>
      <c r="M35" s="5">
        <v>0</v>
      </c>
      <c r="N35" s="5">
        <v>0</v>
      </c>
      <c r="O35" s="5">
        <v>3</v>
      </c>
      <c r="P35" s="5">
        <v>3</v>
      </c>
      <c r="Q35" s="5">
        <v>7</v>
      </c>
      <c r="R35" s="5">
        <v>149</v>
      </c>
      <c r="T35" s="9">
        <f t="shared" ref="T35" si="25">F35*9/D35</f>
        <v>3.3157894736842106</v>
      </c>
      <c r="U35" s="10">
        <f t="shared" ref="U35" si="26">+G35/R35</f>
        <v>0.21476510067114093</v>
      </c>
      <c r="V35" s="10">
        <f t="shared" ref="V35" si="27">(G35+H35)/D35</f>
        <v>1.368421052631579</v>
      </c>
    </row>
    <row r="36" spans="1:22" ht="18" customHeight="1" x14ac:dyDescent="0.3">
      <c r="A36" s="12" t="s">
        <v>47</v>
      </c>
      <c r="B36" s="5">
        <v>14</v>
      </c>
      <c r="C36" s="5">
        <v>14</v>
      </c>
      <c r="D36" s="13">
        <v>84</v>
      </c>
      <c r="E36" s="5">
        <v>26</v>
      </c>
      <c r="F36" s="5">
        <v>23</v>
      </c>
      <c r="G36" s="5">
        <v>67</v>
      </c>
      <c r="H36" s="5">
        <v>23</v>
      </c>
      <c r="I36" s="5">
        <v>64</v>
      </c>
      <c r="J36" s="5">
        <v>8</v>
      </c>
      <c r="K36" s="5">
        <v>2</v>
      </c>
      <c r="L36" s="5">
        <v>0</v>
      </c>
      <c r="M36" s="5">
        <v>0</v>
      </c>
      <c r="N36" s="5">
        <v>0</v>
      </c>
      <c r="O36" s="5">
        <v>4</v>
      </c>
      <c r="P36" s="5">
        <v>9</v>
      </c>
      <c r="Q36" s="5">
        <v>7</v>
      </c>
      <c r="R36" s="5">
        <v>322</v>
      </c>
      <c r="T36" s="9">
        <f t="shared" si="22"/>
        <v>2.4642857142857144</v>
      </c>
      <c r="U36" s="10">
        <f t="shared" si="23"/>
        <v>0.20807453416149069</v>
      </c>
      <c r="V36" s="10">
        <f t="shared" si="24"/>
        <v>1.0714285714285714</v>
      </c>
    </row>
    <row r="37" spans="1:22" ht="18" customHeight="1" x14ac:dyDescent="0.3">
      <c r="A37" s="12" t="s">
        <v>48</v>
      </c>
      <c r="B37" s="5">
        <v>18</v>
      </c>
      <c r="C37" s="5">
        <v>0</v>
      </c>
      <c r="D37" s="13">
        <v>21</v>
      </c>
      <c r="E37" s="5">
        <v>6</v>
      </c>
      <c r="F37" s="5">
        <v>5</v>
      </c>
      <c r="G37" s="5">
        <v>13</v>
      </c>
      <c r="H37" s="5">
        <v>9</v>
      </c>
      <c r="I37" s="5">
        <v>19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1</v>
      </c>
      <c r="R37" s="5">
        <v>76</v>
      </c>
      <c r="T37" s="9">
        <f t="shared" si="22"/>
        <v>2.1428571428571428</v>
      </c>
      <c r="U37" s="10">
        <f t="shared" si="23"/>
        <v>0.17105263157894737</v>
      </c>
      <c r="V37" s="10">
        <f t="shared" si="24"/>
        <v>1.0476190476190477</v>
      </c>
    </row>
    <row r="38" spans="1:22" ht="18" customHeight="1" x14ac:dyDescent="0.3">
      <c r="A38" s="12" t="s">
        <v>49</v>
      </c>
      <c r="B38" s="5">
        <v>42</v>
      </c>
      <c r="C38" s="5">
        <v>0</v>
      </c>
      <c r="D38" s="13">
        <v>45.666666666666664</v>
      </c>
      <c r="E38" s="5">
        <v>21</v>
      </c>
      <c r="F38" s="5">
        <v>17</v>
      </c>
      <c r="G38" s="5">
        <v>31</v>
      </c>
      <c r="H38" s="5">
        <v>12</v>
      </c>
      <c r="I38" s="5">
        <v>55</v>
      </c>
      <c r="J38" s="5">
        <v>2</v>
      </c>
      <c r="K38" s="5">
        <v>5</v>
      </c>
      <c r="L38" s="5">
        <v>0</v>
      </c>
      <c r="M38" s="5">
        <v>0</v>
      </c>
      <c r="N38" s="5">
        <v>0</v>
      </c>
      <c r="O38" s="5">
        <v>4</v>
      </c>
      <c r="P38" s="5">
        <v>7</v>
      </c>
      <c r="Q38" s="5">
        <v>7</v>
      </c>
      <c r="R38" s="5">
        <v>166</v>
      </c>
      <c r="T38" s="9">
        <f t="shared" si="22"/>
        <v>3.3503649635036497</v>
      </c>
      <c r="U38" s="10">
        <f t="shared" si="23"/>
        <v>0.18674698795180722</v>
      </c>
      <c r="V38" s="10">
        <f t="shared" si="24"/>
        <v>0.94160583941605847</v>
      </c>
    </row>
    <row r="39" spans="1:22" ht="18" customHeight="1" x14ac:dyDescent="0.3">
      <c r="A39" s="12" t="s">
        <v>50</v>
      </c>
      <c r="B39" s="5">
        <v>36</v>
      </c>
      <c r="C39" s="5">
        <v>0</v>
      </c>
      <c r="D39" s="13">
        <v>32.666666666666664</v>
      </c>
      <c r="E39" s="5">
        <v>14</v>
      </c>
      <c r="F39" s="5">
        <v>12</v>
      </c>
      <c r="G39" s="5">
        <v>35</v>
      </c>
      <c r="H39" s="5">
        <v>10</v>
      </c>
      <c r="I39" s="5">
        <v>42</v>
      </c>
      <c r="J39" s="5">
        <v>1</v>
      </c>
      <c r="K39" s="5">
        <v>2</v>
      </c>
      <c r="L39" s="5">
        <v>0</v>
      </c>
      <c r="M39" s="5">
        <v>0</v>
      </c>
      <c r="N39" s="5">
        <v>0</v>
      </c>
      <c r="O39" s="5">
        <v>2</v>
      </c>
      <c r="P39" s="5">
        <v>3</v>
      </c>
      <c r="Q39" s="5">
        <v>4</v>
      </c>
      <c r="R39" s="5">
        <v>165</v>
      </c>
      <c r="T39" s="9">
        <f>F39*9/D39</f>
        <v>3.306122448979592</v>
      </c>
      <c r="U39" s="10">
        <f>+G39/R39</f>
        <v>0.21212121212121213</v>
      </c>
      <c r="V39" s="10">
        <f>(G39+H39)/D39</f>
        <v>1.3775510204081634</v>
      </c>
    </row>
    <row r="40" spans="1:22" ht="18" customHeight="1" x14ac:dyDescent="0.3">
      <c r="A40" s="12" t="s">
        <v>51</v>
      </c>
      <c r="B40" s="5">
        <v>32</v>
      </c>
      <c r="C40" s="5">
        <v>0</v>
      </c>
      <c r="D40" s="13">
        <v>28.333333333333332</v>
      </c>
      <c r="E40" s="5">
        <v>8</v>
      </c>
      <c r="F40" s="5">
        <v>8</v>
      </c>
      <c r="G40" s="5">
        <v>14</v>
      </c>
      <c r="H40" s="16">
        <v>9</v>
      </c>
      <c r="I40" s="5">
        <v>14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3</v>
      </c>
      <c r="P40" s="5">
        <v>5</v>
      </c>
      <c r="Q40" s="5">
        <v>3</v>
      </c>
      <c r="R40" s="5">
        <v>84</v>
      </c>
      <c r="T40" s="9">
        <f t="shared" si="19"/>
        <v>2.5411764705882356</v>
      </c>
      <c r="U40" s="10">
        <f t="shared" si="20"/>
        <v>0.16666666666666666</v>
      </c>
      <c r="V40" s="10">
        <f t="shared" si="21"/>
        <v>0.81176470588235294</v>
      </c>
    </row>
    <row r="41" spans="1:22" ht="18" customHeight="1" x14ac:dyDescent="0.3">
      <c r="A41" s="12" t="s">
        <v>52</v>
      </c>
      <c r="B41" s="5">
        <v>2</v>
      </c>
      <c r="C41" s="5">
        <v>2</v>
      </c>
      <c r="D41" s="13">
        <v>12</v>
      </c>
      <c r="E41" s="5">
        <v>6</v>
      </c>
      <c r="F41" s="5">
        <v>6</v>
      </c>
      <c r="G41" s="5">
        <v>14</v>
      </c>
      <c r="H41" s="5">
        <v>6</v>
      </c>
      <c r="I41" s="5">
        <v>18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50</v>
      </c>
      <c r="T41" s="9">
        <f t="shared" si="19"/>
        <v>4.5</v>
      </c>
      <c r="U41" s="10">
        <f t="shared" si="20"/>
        <v>0.28000000000000003</v>
      </c>
      <c r="V41" s="10">
        <f t="shared" si="21"/>
        <v>1.6666666666666667</v>
      </c>
    </row>
    <row r="42" spans="1:22" ht="18" customHeight="1" x14ac:dyDescent="0.3">
      <c r="A42" s="12" t="s">
        <v>53</v>
      </c>
      <c r="B42" s="5">
        <v>34</v>
      </c>
      <c r="C42" s="5">
        <v>0</v>
      </c>
      <c r="D42" s="13">
        <v>35.666666666666664</v>
      </c>
      <c r="E42" s="5">
        <v>16</v>
      </c>
      <c r="F42" s="5">
        <v>12</v>
      </c>
      <c r="G42" s="5">
        <v>33</v>
      </c>
      <c r="H42" s="5">
        <v>2</v>
      </c>
      <c r="I42" s="5">
        <v>39</v>
      </c>
      <c r="J42" s="5">
        <v>5</v>
      </c>
      <c r="K42" s="5">
        <v>5</v>
      </c>
      <c r="L42" s="5">
        <v>0</v>
      </c>
      <c r="M42" s="5">
        <v>0</v>
      </c>
      <c r="N42" s="5">
        <v>0</v>
      </c>
      <c r="O42" s="5">
        <v>3</v>
      </c>
      <c r="P42" s="5">
        <v>6</v>
      </c>
      <c r="Q42" s="5">
        <v>5</v>
      </c>
      <c r="R42" s="5">
        <v>140</v>
      </c>
      <c r="T42" s="9">
        <f t="shared" si="19"/>
        <v>3.0280373831775704</v>
      </c>
      <c r="U42" s="10">
        <f t="shared" si="20"/>
        <v>0.23571428571428571</v>
      </c>
      <c r="V42" s="10">
        <f t="shared" si="21"/>
        <v>0.98130841121495338</v>
      </c>
    </row>
    <row r="43" spans="1:22" ht="18" customHeight="1" x14ac:dyDescent="0.3">
      <c r="A43" s="12" t="s">
        <v>37</v>
      </c>
      <c r="B43" s="5">
        <v>18</v>
      </c>
      <c r="C43" s="5">
        <v>18</v>
      </c>
      <c r="D43" s="13">
        <v>108</v>
      </c>
      <c r="E43" s="5">
        <v>37</v>
      </c>
      <c r="F43" s="5">
        <v>36</v>
      </c>
      <c r="G43" s="5">
        <v>80</v>
      </c>
      <c r="H43" s="5">
        <v>31</v>
      </c>
      <c r="I43" s="5">
        <v>128</v>
      </c>
      <c r="J43" s="5">
        <v>4</v>
      </c>
      <c r="K43" s="5">
        <v>6</v>
      </c>
      <c r="L43" s="5">
        <v>0</v>
      </c>
      <c r="M43" s="5">
        <v>0</v>
      </c>
      <c r="N43" s="5">
        <v>0</v>
      </c>
      <c r="O43" s="5">
        <v>7</v>
      </c>
      <c r="P43" s="5">
        <v>10</v>
      </c>
      <c r="Q43" s="5">
        <v>6</v>
      </c>
      <c r="R43" s="5">
        <v>408</v>
      </c>
      <c r="T43" s="9">
        <f t="shared" si="19"/>
        <v>3</v>
      </c>
      <c r="U43" s="10">
        <f t="shared" si="20"/>
        <v>0.19607843137254902</v>
      </c>
      <c r="V43" s="10">
        <f t="shared" si="21"/>
        <v>1.0277777777777777</v>
      </c>
    </row>
    <row r="44" spans="1:22" ht="18" customHeight="1" x14ac:dyDescent="0.3">
      <c r="A44" s="12" t="s">
        <v>54</v>
      </c>
      <c r="B44" s="5">
        <v>20</v>
      </c>
      <c r="C44" s="5">
        <v>20</v>
      </c>
      <c r="D44" s="13">
        <v>126</v>
      </c>
      <c r="E44" s="5">
        <v>46</v>
      </c>
      <c r="F44" s="5">
        <v>44</v>
      </c>
      <c r="G44" s="5">
        <v>113</v>
      </c>
      <c r="H44" s="5">
        <v>32</v>
      </c>
      <c r="I44" s="5">
        <v>118</v>
      </c>
      <c r="J44" s="5">
        <v>7</v>
      </c>
      <c r="K44" s="5">
        <v>7</v>
      </c>
      <c r="L44" s="5">
        <v>0</v>
      </c>
      <c r="M44" s="5">
        <v>0</v>
      </c>
      <c r="N44" s="5">
        <v>0</v>
      </c>
      <c r="O44" s="5">
        <v>3</v>
      </c>
      <c r="P44" s="5">
        <v>11</v>
      </c>
      <c r="Q44" s="5">
        <v>20</v>
      </c>
      <c r="R44" s="5">
        <v>494</v>
      </c>
      <c r="T44" s="9">
        <f t="shared" si="19"/>
        <v>3.1428571428571428</v>
      </c>
      <c r="U44" s="10">
        <f t="shared" si="20"/>
        <v>0.22874493927125505</v>
      </c>
      <c r="V44" s="10">
        <f t="shared" si="21"/>
        <v>1.1507936507936507</v>
      </c>
    </row>
    <row r="45" spans="1:22" ht="18" customHeight="1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9"/>
      <c r="U45" s="10"/>
      <c r="V45" s="10"/>
    </row>
    <row r="46" spans="1:22" s="1" customFormat="1" x14ac:dyDescent="0.3">
      <c r="A46" s="7" t="s">
        <v>24</v>
      </c>
      <c r="B46" s="1">
        <f>C46</f>
        <v>100</v>
      </c>
      <c r="C46" s="11">
        <f t="shared" ref="C46:R46" si="28">SUM(C30:C44)</f>
        <v>100</v>
      </c>
      <c r="D46" s="11">
        <f t="shared" si="28"/>
        <v>888.33333333333326</v>
      </c>
      <c r="E46" s="11">
        <f t="shared" si="28"/>
        <v>351</v>
      </c>
      <c r="F46" s="11">
        <f t="shared" si="28"/>
        <v>322</v>
      </c>
      <c r="G46" s="11">
        <f t="shared" si="28"/>
        <v>731</v>
      </c>
      <c r="H46" s="11">
        <f t="shared" si="28"/>
        <v>282</v>
      </c>
      <c r="I46" s="11">
        <f t="shared" si="28"/>
        <v>872</v>
      </c>
      <c r="J46" s="11">
        <f t="shared" si="28"/>
        <v>46</v>
      </c>
      <c r="K46" s="11">
        <f t="shared" si="28"/>
        <v>54</v>
      </c>
      <c r="L46" s="11">
        <f t="shared" si="28"/>
        <v>20</v>
      </c>
      <c r="M46" s="11">
        <f t="shared" si="28"/>
        <v>0</v>
      </c>
      <c r="N46" s="11">
        <f t="shared" si="28"/>
        <v>0</v>
      </c>
      <c r="O46" s="11">
        <f t="shared" si="28"/>
        <v>50</v>
      </c>
      <c r="P46" s="11">
        <f t="shared" si="28"/>
        <v>93</v>
      </c>
      <c r="Q46" s="11">
        <f t="shared" si="28"/>
        <v>91</v>
      </c>
      <c r="R46" s="11">
        <f t="shared" si="28"/>
        <v>3426</v>
      </c>
      <c r="S46" s="1" t="s">
        <v>23</v>
      </c>
      <c r="T46" s="9">
        <f>F46*9/D46</f>
        <v>3.2622889305816138</v>
      </c>
      <c r="U46" s="10">
        <f>+G46/R46</f>
        <v>0.2133683596030356</v>
      </c>
      <c r="V46" s="10">
        <f>(G46+H46)/D46</f>
        <v>1.1403377110694184</v>
      </c>
    </row>
  </sheetData>
  <mergeCells count="1">
    <mergeCell ref="B1:R1"/>
  </mergeCell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cp:lastPrinted>2015-10-20T20:05:04Z</cp:lastPrinted>
  <dcterms:created xsi:type="dcterms:W3CDTF">2013-08-23T20:10:19Z</dcterms:created>
  <dcterms:modified xsi:type="dcterms:W3CDTF">2024-04-03T23:35:51Z</dcterms:modified>
</cp:coreProperties>
</file>